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binar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Data/itemProps1.xml" ContentType="application/vnd.ms-excel.customDataProperti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525" windowWidth="19440" windowHeight="8010" tabRatio="771" firstSheet="1" activeTab="2"/>
  </bookViews>
  <sheets>
    <sheet name="Debug1" sheetId="13" state="hidden" r:id="rId1"/>
    <sheet name="About" sheetId="15" r:id="rId2"/>
    <sheet name="Desired Result" sheetId="14" r:id="rId3"/>
    <sheet name="Rounds" sheetId="3" r:id="rId4"/>
    <sheet name="Judges" sheetId="11" r:id="rId5"/>
    <sheet name="Contestants" sheetId="1" r:id="rId6"/>
    <sheet name="Judge1" sheetId="2" r:id="rId7"/>
    <sheet name="Judge2" sheetId="6" r:id="rId8"/>
    <sheet name="Judge3" sheetId="7" r:id="rId9"/>
    <sheet name="Judge4" sheetId="8" r:id="rId10"/>
    <sheet name="Judge5" sheetId="9" r:id="rId11"/>
    <sheet name="Judge6" sheetId="10" r:id="rId12"/>
  </sheets>
  <calcPr calcId="145621"/>
  <pivotCaches>
    <pivotCache cacheId="17" r:id="rId13"/>
  </pivotCaches>
</workbook>
</file>

<file path=xl/calcChain.xml><?xml version="1.0" encoding="utf-8"?>
<calcChain xmlns="http://schemas.openxmlformats.org/spreadsheetml/2006/main">
  <c r="C15" i="6" l="1"/>
  <c r="C11" i="6"/>
  <c r="C20" i="6"/>
  <c r="C17" i="6"/>
  <c r="C19" i="6"/>
  <c r="C13" i="6"/>
  <c r="C12" i="6"/>
  <c r="C10" i="6"/>
  <c r="C16" i="6"/>
  <c r="C7" i="6"/>
  <c r="C4" i="6"/>
  <c r="C18" i="6"/>
  <c r="C6" i="6"/>
  <c r="C5" i="6"/>
  <c r="C21" i="6"/>
  <c r="C14" i="6"/>
  <c r="C8" i="6"/>
  <c r="C3" i="6"/>
  <c r="C9" i="6"/>
  <c r="F12" i="13" l="1"/>
  <c r="F11" i="13"/>
  <c r="F10" i="13"/>
  <c r="F9" i="13"/>
  <c r="F8" i="13"/>
  <c r="F7" i="13"/>
  <c r="F6" i="13"/>
  <c r="B1" i="10"/>
  <c r="B1" i="9"/>
  <c r="B1" i="8"/>
  <c r="B1" i="7"/>
  <c r="B1" i="6"/>
  <c r="B1" i="2"/>
  <c r="C4" i="10"/>
  <c r="C3" i="10"/>
  <c r="C18" i="10"/>
  <c r="C9" i="10"/>
  <c r="C8" i="10"/>
  <c r="C10" i="10"/>
  <c r="C19" i="10"/>
  <c r="C7" i="10"/>
  <c r="C14" i="10"/>
  <c r="C21" i="10"/>
  <c r="C15" i="10"/>
  <c r="C20" i="10"/>
  <c r="C17" i="10"/>
  <c r="C12" i="10"/>
  <c r="C5" i="10"/>
  <c r="C11" i="10"/>
  <c r="C16" i="10"/>
  <c r="C6" i="10"/>
  <c r="C13" i="10"/>
  <c r="C16" i="9"/>
  <c r="C10" i="9"/>
  <c r="C19" i="9"/>
  <c r="C6" i="9"/>
  <c r="C3" i="9"/>
  <c r="C9" i="9"/>
  <c r="C21" i="9"/>
  <c r="C7" i="9"/>
  <c r="C11" i="9"/>
  <c r="C8" i="9"/>
  <c r="C4" i="9"/>
  <c r="C20" i="9"/>
  <c r="C5" i="9"/>
  <c r="C18" i="9"/>
  <c r="C14" i="9"/>
  <c r="C17" i="9"/>
  <c r="C15" i="9"/>
  <c r="C13" i="9"/>
  <c r="C12" i="9"/>
  <c r="C20" i="8"/>
  <c r="C3" i="8"/>
  <c r="C15" i="8"/>
  <c r="C9" i="8"/>
  <c r="C12" i="8"/>
  <c r="C7" i="8"/>
  <c r="C14" i="8"/>
  <c r="C11" i="8"/>
  <c r="C5" i="8"/>
  <c r="C18" i="8"/>
  <c r="C8" i="8"/>
  <c r="C17" i="8"/>
  <c r="C4" i="8"/>
  <c r="C21" i="8"/>
  <c r="C10" i="8"/>
  <c r="C6" i="8"/>
  <c r="C16" i="8"/>
  <c r="C13" i="8"/>
  <c r="C19" i="8"/>
  <c r="C21" i="7"/>
  <c r="C11" i="7"/>
  <c r="C12" i="7"/>
  <c r="C14" i="7"/>
  <c r="C15" i="7"/>
  <c r="C19" i="7"/>
  <c r="C7" i="7"/>
  <c r="C8" i="7"/>
  <c r="C4" i="7"/>
  <c r="C9" i="7"/>
  <c r="C18" i="7"/>
  <c r="C6" i="7"/>
  <c r="C17" i="7"/>
  <c r="C3" i="7"/>
  <c r="C20" i="7"/>
  <c r="C13" i="7"/>
  <c r="C16" i="7"/>
  <c r="C5" i="7"/>
  <c r="C10" i="7"/>
  <c r="C18" i="2"/>
  <c r="C9" i="2"/>
  <c r="C19" i="2"/>
  <c r="C15" i="2"/>
  <c r="C21" i="2"/>
  <c r="C20" i="2"/>
  <c r="C13" i="2"/>
  <c r="C17" i="2"/>
  <c r="C3" i="2"/>
  <c r="C8" i="2"/>
  <c r="C7" i="2"/>
  <c r="C12" i="2"/>
  <c r="C16" i="2"/>
  <c r="C11" i="2"/>
  <c r="C6" i="2"/>
  <c r="C10" i="2"/>
  <c r="C14" i="2"/>
  <c r="C4" i="2"/>
  <c r="C5" i="2"/>
</calcChain>
</file>

<file path=xl/connections.xml><?xml version="1.0" encoding="utf-8"?>
<connections xmlns="http://schemas.openxmlformats.org/spreadsheetml/2006/main">
  <connection id="1" keepAlive="1" name="ThisWorkbookDataModel" description="This connection is used by Excel for communication between the workbook and embedded PowerPivot data, and should not be manually edited or deleted." type="5" refreshedVersion="4">
    <dbPr connection="Provider=MSOLAP.5;Persist Security Info=True;Initial Catalog=Microsoft_SQLServer_AnalysisServices;Data Source=$Embedded$;MDX Compatibility=1;Safety Options=2;ConnectTo=11.0;MDX Missing Member Mode=Error;Optimize Response=3;Cell Error Mode=TextValue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{[Contestant].[Number].&amp;[1]}"/>
    <s v="ThisWorkbookDataModel"/>
  </metadataStrings>
  <mdxMetadata count="1">
    <mdx n="1" f="s">
      <ms ns="0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<sst xmlns="http://schemas.openxmlformats.org/spreadsheetml/2006/main" count="211" uniqueCount="67">
  <si>
    <t>Number</t>
  </si>
  <si>
    <t>1</t>
  </si>
  <si>
    <t>ScoreTotal</t>
  </si>
  <si>
    <t>ScoreWeighted</t>
  </si>
  <si>
    <t>Name</t>
  </si>
  <si>
    <t>Day</t>
  </si>
  <si>
    <t>Weightage</t>
  </si>
  <si>
    <t>Day 1</t>
  </si>
  <si>
    <t>Talent</t>
  </si>
  <si>
    <t>Presentation</t>
  </si>
  <si>
    <t>Western</t>
  </si>
  <si>
    <t>Day 2</t>
  </si>
  <si>
    <t>Q&amp;A</t>
  </si>
  <si>
    <t>JudgeNo</t>
  </si>
  <si>
    <t>JudgeName</t>
  </si>
  <si>
    <t>Category</t>
  </si>
  <si>
    <t>A</t>
  </si>
  <si>
    <t>Miss</t>
  </si>
  <si>
    <t>B</t>
  </si>
  <si>
    <t>C</t>
  </si>
  <si>
    <t>D</t>
  </si>
  <si>
    <t>E</t>
  </si>
  <si>
    <t>F</t>
  </si>
  <si>
    <t>G</t>
  </si>
  <si>
    <t>Mrs</t>
  </si>
  <si>
    <t>Judge</t>
  </si>
  <si>
    <t>Ethnic</t>
  </si>
  <si>
    <t>Round</t>
  </si>
  <si>
    <t>RoundScore</t>
  </si>
  <si>
    <t>Ethnic Presentation</t>
  </si>
  <si>
    <t>Ethnic Performance</t>
  </si>
  <si>
    <t>Telant Presentation</t>
  </si>
  <si>
    <t>Talent Performance</t>
  </si>
  <si>
    <t>Western Presentation</t>
  </si>
  <si>
    <t>Western Performance</t>
  </si>
  <si>
    <t>ScoreType</t>
  </si>
  <si>
    <t>Performance</t>
  </si>
  <si>
    <t>QandA Performance</t>
  </si>
  <si>
    <t>Glynda  </t>
  </si>
  <si>
    <t>Jonie  </t>
  </si>
  <si>
    <t>Peter  </t>
  </si>
  <si>
    <t>Dale</t>
  </si>
  <si>
    <t>Norene</t>
  </si>
  <si>
    <t>Amaya</t>
  </si>
  <si>
    <t>Karina</t>
  </si>
  <si>
    <t>Marisa</t>
  </si>
  <si>
    <t>Nina</t>
  </si>
  <si>
    <t>Natasha</t>
  </si>
  <si>
    <t>Tara</t>
  </si>
  <si>
    <t>Anaya</t>
  </si>
  <si>
    <t>Lila</t>
  </si>
  <si>
    <t>Yasmin</t>
  </si>
  <si>
    <t>Saniya</t>
  </si>
  <si>
    <t>Trisha</t>
  </si>
  <si>
    <t>Mona</t>
  </si>
  <si>
    <t>Ira</t>
  </si>
  <si>
    <t>Maya</t>
  </si>
  <si>
    <t>Diya</t>
  </si>
  <si>
    <t>Jasmin</t>
  </si>
  <si>
    <t>Ida</t>
  </si>
  <si>
    <t>Sarina</t>
  </si>
  <si>
    <t>Asha</t>
  </si>
  <si>
    <t>H</t>
  </si>
  <si>
    <t>I</t>
  </si>
  <si>
    <t>Ethel</t>
  </si>
  <si>
    <t>www.PowerPivotPro.com</t>
  </si>
  <si>
    <t>Who ya gonna call?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</si>
</sst>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pivotButton="1"/>
    <xf numFmtId="0" fontId="2" fillId="0" borderId="0" xfId="0" applyFont="1" applyBorder="1" applyAlignment="1">
      <alignment horizontal="center"/>
    </xf>
    <xf numFmtId="0" fontId="5" fillId="0" borderId="2" xfId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0" borderId="2" xfId="1" applyAlignment="1">
      <alignment horizontal="center"/>
    </xf>
    <xf numFmtId="166" fontId="0" fillId="0" borderId="0" xfId="0" applyNumberFormat="1"/>
    <xf numFmtId="0" fontId="6" fillId="0" borderId="0" xfId="2"/>
  </cellXfs>
  <cellStyles count="3">
    <cellStyle name="Heading 2" xfId="1" builtinId="17"/>
    <cellStyle name="Hyperlink" xfId="2" builtinId="8"/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%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9"/>
      <tableStyleElement type="headerRow" dxfId="18"/>
      <tableStyleElement type="firstRowStripe" dxfId="17"/>
    </tableStyle>
    <tableStyle name="TableStyleQueryResult" pivot="0" count="3">
      <tableStyleElement type="wholeTable" dxfId="16"/>
      <tableStyleElement type="headerRow" dxfId="15"/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1.xml"/><Relationship Id="rId18" Type="http://schemas.openxmlformats.org/officeDocument/2006/relationships/sheetMetadata" Target="metadata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42" Type="http://schemas.openxmlformats.org/officeDocument/2006/relationships/customXml" Target="../customXml/item22.xml"/><Relationship Id="rId47" Type="http://schemas.openxmlformats.org/officeDocument/2006/relationships/customXml" Target="../customXml/item27.xml"/><Relationship Id="rId50" Type="http://schemas.openxmlformats.org/officeDocument/2006/relationships/customXml" Target="../customXml/item3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9" Type="http://schemas.openxmlformats.org/officeDocument/2006/relationships/customXml" Target="../customXml/item9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45" Type="http://schemas.openxmlformats.org/officeDocument/2006/relationships/customXml" Target="../customXml/item25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49" Type="http://schemas.openxmlformats.org/officeDocument/2006/relationships/customXml" Target="../customXml/item29.xml"/><Relationship Id="rId10" Type="http://schemas.openxmlformats.org/officeDocument/2006/relationships/worksheet" Target="worksheets/sheet10.xml"/><Relationship Id="rId19" Type="http://schemas.microsoft.com/office/2007/relationships/customDataProps" Target="customData/itemProps1.xml"/><Relationship Id="rId31" Type="http://schemas.openxmlformats.org/officeDocument/2006/relationships/customXml" Target="../customXml/item11.xml"/><Relationship Id="rId44" Type="http://schemas.openxmlformats.org/officeDocument/2006/relationships/customXml" Target="../customXml/item24.xml"/><Relationship Id="rId52" Type="http://schemas.openxmlformats.org/officeDocument/2006/relationships/customXml" Target="../customXml/item3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Relationship Id="rId43" Type="http://schemas.openxmlformats.org/officeDocument/2006/relationships/customXml" Target="../customXml/item23.xml"/><Relationship Id="rId48" Type="http://schemas.openxmlformats.org/officeDocument/2006/relationships/customXml" Target="../customXml/item28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46" Type="http://schemas.openxmlformats.org/officeDocument/2006/relationships/customXml" Target="../customXml/item26.xml"/><Relationship Id="rId20" Type="http://schemas.openxmlformats.org/officeDocument/2006/relationships/calcChain" Target="calcChain.xml"/><Relationship Id="rId41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owerpivotpro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39</xdr:row>
      <xdr:rowOff>114299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543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114300</xdr:rowOff>
    </xdr:from>
    <xdr:to>
      <xdr:col>13</xdr:col>
      <xdr:colOff>599049</xdr:colOff>
      <xdr:row>24</xdr:row>
      <xdr:rowOff>28038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304800"/>
          <a:ext cx="8209524" cy="429523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vichal Singh" refreshedDate="42299.437301273145" createdVersion="4" refreshedVersion="4" minRefreshableVersion="3" recordCount="0" supportSubquery="1" supportAdvancedDrill="1">
  <cacheSource type="external" connectionId="1"/>
  <cacheFields count="3">
    <cacheField name="[Measures].[ScoreTotal]" caption="ScoreTotal" numFmtId="0" hierarchy="14" level="32767"/>
    <cacheField name="[Measures].[ScoreWeighted]" caption="ScoreWeighted" numFmtId="0" hierarchy="15" level="32767"/>
    <cacheField name="[Contestant].[Number].[Number]" caption="Number" numFmtId="0" hierarchy="2" level="1">
      <sharedItems containsSemiMixedTypes="0" containsString="0"/>
    </cacheField>
  </cacheFields>
  <cacheHierarchies count="23">
    <cacheHierarchy uniqueName="[Contestant].[Category]" caption="Category" attribute="1" defaultMemberUniqueName="[Contestant].[Category].[All]" allUniqueName="[Contestant].[Category].[All]" dimensionUniqueName="[Contestant]" displayFolder="" count="0" unbalanced="0"/>
    <cacheHierarchy uniqueName="[Contestant].[Name]" caption="Name" attribute="1" defaultMemberUniqueName="[Contestant].[Name].[All]" allUniqueName="[Contestant].[Name].[All]" dimensionUniqueName="[Contestant]" displayFolder="" count="0" unbalanced="0"/>
    <cacheHierarchy uniqueName="[Contestant].[Number]" caption="Number" attribute="1" defaultMemberUniqueName="[Contestant].[Number].[All]" allUniqueName="[Contestant].[Number].[All]" dimensionUniqueName="[Contestant]" displayFolder="" count="2" unbalanced="0">
      <fieldsUsage count="2">
        <fieldUsage x="-1"/>
        <fieldUsage x="2"/>
      </fieldsUsage>
    </cacheHierarchy>
    <cacheHierarchy uniqueName="[Judge].[JudgeName]" caption="JudgeName" attribute="1" defaultMemberUniqueName="[Judge].[JudgeName].[All]" allUniqueName="[Judge].[JudgeName].[All]" dimensionUniqueName="[Judge]" displayFolder="" count="0" unbalanced="0"/>
    <cacheHierarchy uniqueName="[Judge].[JudgeNo]" caption="JudgeNo" attribute="1" defaultMemberUniqueName="[Judge].[JudgeNo].[All]" allUniqueName="[Judge].[JudgeNo].[All]" dimensionUniqueName="[Judge]" displayFolder="" count="0" unbalanced="0"/>
    <cacheHierarchy uniqueName="[Round].[Day]" caption="Day" attribute="1" defaultMemberUniqueName="[Round].[Day].[All]" allUniqueName="[Round].[Day].[All]" dimensionUniqueName="[Round]" displayFolder="" count="0" unbalanced="0"/>
    <cacheHierarchy uniqueName="[Round].[Round]" caption="Round" attribute="1" defaultMemberUniqueName="[Round].[Round].[All]" allUniqueName="[Round].[Round].[All]" dimensionUniqueName="[Round]" displayFolder="" count="0" unbalanced="0"/>
    <cacheHierarchy uniqueName="[Round].[RoundScore]" caption="RoundScore" attribute="1" defaultMemberUniqueName="[Round].[RoundScore].[All]" allUniqueName="[Round].[RoundScore].[All]" dimensionUniqueName="[Round]" displayFolder="" count="0" unbalanced="0"/>
    <cacheHierarchy uniqueName="[Round].[ScoreType]" caption="ScoreType" attribute="1" defaultMemberUniqueName="[Round].[ScoreType].[All]" allUniqueName="[Round].[ScoreType].[All]" dimensionUniqueName="[Round]" displayFolder="" count="0" unbalanced="0"/>
    <cacheHierarchy uniqueName="[Round].[Weightage]" caption="Weightage" attribute="1" defaultMemberUniqueName="[Round].[Weightage].[All]" allUniqueName="[Round].[Weightage].[All]" dimensionUniqueName="[Round]" displayFolder="" count="0" unbalanced="0"/>
    <cacheHierarchy uniqueName="[Scoring].[ContestantNumber]" caption="ContestantNumber" attribute="1" defaultMemberUniqueName="[Scoring].[ContestantNumber].[All]" allUniqueName="[Scoring].[ContestantNumber].[All]" dimensionUniqueName="[Scoring]" displayFolder="" count="0" unbalanced="0" hidden="1"/>
    <cacheHierarchy uniqueName="[Scoring].[Judge]" caption="Judge" attribute="1" defaultMemberUniqueName="[Scoring].[Judge].[All]" allUniqueName="[Scoring].[Judge].[All]" dimensionUniqueName="[Scoring]" displayFolder="" count="0" unbalanced="0" hidden="1"/>
    <cacheHierarchy uniqueName="[Scoring].[RoundScore]" caption="RoundScore" attribute="1" defaultMemberUniqueName="[Scoring].[RoundScore].[All]" allUniqueName="[Scoring].[RoundScore].[All]" dimensionUniqueName="[Scoring]" displayFolder="" count="0" unbalanced="0" hidden="1"/>
    <cacheHierarchy uniqueName="[Scoring].[ScoreEntered]" caption="ScoreEntered" attribute="1" defaultMemberUniqueName="[Scoring].[ScoreEntered].[All]" allUniqueName="[Scoring].[ScoreEntered].[All]" dimensionUniqueName="[Scoring]" displayFolder="" count="0" unbalanced="0" hidden="1"/>
    <cacheHierarchy uniqueName="[Measures].[ScoreTotal]" caption="ScoreTotal" measure="1" displayFolder="" measureGroup="Scoring" count="0" oneField="1">
      <fieldsUsage count="1">
        <fieldUsage x="0"/>
      </fieldsUsage>
    </cacheHierarchy>
    <cacheHierarchy uniqueName="[Measures].[ScoreWeighted]" caption="ScoreWeighted" measure="1" displayFolder="" measureGroup="Scoring" count="0" oneField="1">
      <fieldsUsage count="1">
        <fieldUsage x="1"/>
      </fieldsUsage>
    </cacheHierarchy>
    <cacheHierarchy uniqueName="[Measures].[Rank]" caption="Rank" measure="1" displayFolder="" measureGroup="Scoring" count="0"/>
    <cacheHierarchy uniqueName="[Measures].[RoundWeightage]" caption="RoundWeightage" measure="1" displayFolder="" measureGroup="Round" count="0"/>
    <cacheHierarchy uniqueName="[Measures].[_Count Contestant]" caption="_Count Contestant" measure="1" displayFolder="" measureGroup="Contestant" count="0" hidden="1"/>
    <cacheHierarchy uniqueName="[Measures].[_Count Scoring]" caption="_Count Scoring" measure="1" displayFolder="" measureGroup="Scoring" count="0" hidden="1"/>
    <cacheHierarchy uniqueName="[Measures].[_Count Judge]" caption="_Count Judge" measure="1" displayFolder="" measureGroup="Judge" count="0" hidden="1"/>
    <cacheHierarchy uniqueName="[Measures].[_Count Round]" caption="_Count Round" measure="1" displayFolder="" measureGroup="Round" count="0" hidden="1"/>
    <cacheHierarchy uniqueName="[Measures].[__No measures defined]" caption="__No measures defined" measure="1" displayFolder="" count="0" hidden="1"/>
  </cacheHierarchies>
  <kpis count="0"/>
  <dimensions count="4">
    <dimension name="Contestant" uniqueName="[Contestant]" caption="Contestant"/>
    <dimension name="Judge" uniqueName="[Judge]" caption="Judge"/>
    <dimension measure="1" name="Measures" uniqueName="[Measures]" caption="Measures"/>
    <dimension name="Round" uniqueName="[Round]" caption="Round"/>
  </dimensions>
  <measureGroups count="4">
    <measureGroup name="Contestant" caption="Contestant"/>
    <measureGroup name="Judge" caption="Judge"/>
    <measureGroup name="Round" caption="Round"/>
    <measureGroup name="Scoring" caption="Scoring"/>
  </measureGroups>
  <maps count="6">
    <map measureGroup="0" dimension="0"/>
    <map measureGroup="1" dimension="1"/>
    <map measureGroup="2" dimension="3"/>
    <map measureGroup="3" dimension="0"/>
    <map measureGroup="3" dimension="1"/>
    <map measureGroup="3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tag="bd8eb971-b604-4a29-b498-9bc716b21053" updatedVersion="4" minRefreshableVersion="3" useAutoFormatting="1" subtotalHiddenItems="1" itemPrintTitles="1" createdVersion="4" indent="0" outline="1" outlineData="1" multipleFieldFilters="0" fieldListSortAscending="1">
  <location ref="B5:C6" firstHeaderRow="0" firstDataRow="1" firstDataCol="0" rowPageCount="1" colPageCount="1"/>
  <pivotFields count="3">
    <pivotField dataField="1" showAll="0"/>
    <pivotField dataField="1" showAll="0"/>
    <pivotField axis="axisPage" allDrilled="1" showAll="0" dataSourceSort="1" defaultAttributeDrillState="1">
      <items count="1"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pageFields count="1">
    <pageField fld="2" hier="2" name="[Contestant].[Number].&amp;[1]" cap="1"/>
  </pageFields>
  <dataFields count="2">
    <dataField name="ScoreTotal" fld="0" baseField="0" baseItem="0"/>
    <dataField name="ScoreWeighted" fld="1" baseField="0" baseItem="0"/>
  </dataFields>
  <pivotHierarchies count="2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 caption="ScoreTotal"/>
    <pivotHierarchy dragToRow="0" dragToCol="0" dragToPage="0" dragToData="1" caption="ScoreWeighted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ables/table1.xml><?xml version="1.0" encoding="utf-8"?>
<table xmlns="http://schemas.openxmlformats.org/spreadsheetml/2006/main" id="3" name="PowerOn" displayName="PowerOn" ref="B8:B9" totalsRowShown="0" dataCellStyle="Hyperlink">
  <autoFilter ref="B8:B9"/>
  <tableColumns count="1">
    <tableColumn id="1" name="Who ya gonna call?" dataCellStyle="Hyperlink"/>
  </tableColumns>
  <tableStyleInfo name="TableStyleQueryPreview" showFirstColumn="0" showLastColumn="0" showRowStripes="1" showColumnStripes="0"/>
</table>
</file>

<file path=xl/tables/table10.xml><?xml version="1.0" encoding="utf-8"?>
<table xmlns="http://schemas.openxmlformats.org/spreadsheetml/2006/main" id="9" name="Judge6" displayName="Judge6" ref="A2:J21" totalsRowShown="0">
  <sortState ref="A3:J21">
    <sortCondition ref="B3"/>
  </sortState>
  <tableColumns count="10">
    <tableColumn id="10" name="Judge" dataDxfId="1"/>
    <tableColumn id="1" name="Number" dataDxfId="0"/>
    <tableColumn id="8" name="Name">
      <calculatedColumnFormula>VLOOKUP(Judge6[[#This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Round" displayName="Round" ref="A1:E8" totalsRowShown="0">
  <autoFilter ref="A1:E8"/>
  <tableColumns count="5">
    <tableColumn id="2" name="Round"/>
    <tableColumn id="1" name="RoundScore"/>
    <tableColumn id="3" name="Day"/>
    <tableColumn id="4" name="ScoreType"/>
    <tableColumn id="5" name="Weightage" dataDxfId="13"/>
  </tableColumns>
  <tableStyleInfo name="TableStyleQueryPreview" showFirstColumn="0" showLastColumn="0" showRowStripes="1" showColumnStripes="0"/>
</table>
</file>

<file path=xl/tables/table3.xml><?xml version="1.0" encoding="utf-8"?>
<table xmlns="http://schemas.openxmlformats.org/spreadsheetml/2006/main" id="10" name="Judge" displayName="Judge" ref="A1:B7" totalsRowShown="0">
  <autoFilter ref="A1:B7"/>
  <tableColumns count="2">
    <tableColumn id="1" name="JudgeNo"/>
    <tableColumn id="2" name="JudgeName"/>
  </tableColumns>
  <tableStyleInfo name="TableStyleQueryPreview" showFirstColumn="0" showLastColumn="0" showRowStripes="1" showColumnStripes="0"/>
</table>
</file>

<file path=xl/tables/table4.xml><?xml version="1.0" encoding="utf-8"?>
<table xmlns="http://schemas.openxmlformats.org/spreadsheetml/2006/main" id="1" name="Contestant" displayName="Contestant" ref="A1:C20" totalsRowShown="0">
  <sortState ref="A2:D20">
    <sortCondition ref="A3"/>
  </sortState>
  <tableColumns count="3">
    <tableColumn id="1" name="Number" dataDxfId="12"/>
    <tableColumn id="2" name="Name"/>
    <tableColumn id="3" name="Categor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Judge1" displayName="Judge1" ref="A2:J21" totalsRowShown="0">
  <sortState ref="A3:J21">
    <sortCondition ref="B3"/>
  </sortState>
  <tableColumns count="10">
    <tableColumn id="10" name="Judge" dataDxfId="11"/>
    <tableColumn id="1" name="Number" dataDxfId="10"/>
    <tableColumn id="8" name="Name">
      <calculatedColumnFormula>VLOOKUP(Judge1[[#This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5" name="Judge2" displayName="Judge2" ref="A2:J21" totalsRowShown="0">
  <sortState ref="A3:J21">
    <sortCondition ref="B4"/>
  </sortState>
  <tableColumns count="10">
    <tableColumn id="10" name="Judge" dataDxfId="9"/>
    <tableColumn id="1" name="Number" dataDxfId="8"/>
    <tableColumn id="8" name="Name">
      <calculatedColumnFormula>VLOOKUP(Judge2[[#This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6" name="Judge3" displayName="Judge3" ref="A2:J21" totalsRowShown="0">
  <sortState ref="A3:J21">
    <sortCondition ref="B3"/>
  </sortState>
  <tableColumns count="10">
    <tableColumn id="10" name="Judge" dataDxfId="7"/>
    <tableColumn id="1" name="Number" dataDxfId="6"/>
    <tableColumn id="8" name="Name">
      <calculatedColumnFormula>VLOOKUP(Judge3[[#This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7" name="Judge4" displayName="Judge4" ref="A2:J21" totalsRowShown="0">
  <sortState ref="A3:J21">
    <sortCondition ref="B3"/>
  </sortState>
  <tableColumns count="10">
    <tableColumn id="10" name="Judge" dataDxfId="5"/>
    <tableColumn id="1" name="Number" dataDxfId="4"/>
    <tableColumn id="8" name="Name">
      <calculatedColumnFormula>VLOOKUP(Judge4[[#This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8" name="Judge5" displayName="Judge5" ref="A2:J21" totalsRowShown="0">
  <sortState ref="A3:J21">
    <sortCondition ref="B3"/>
  </sortState>
  <tableColumns count="10">
    <tableColumn id="10" name="Judge" dataDxfId="3"/>
    <tableColumn id="1" name="Number" dataDxfId="2"/>
    <tableColumn id="8" name="Name">
      <calculatedColumnFormula>VLOOKUP(Judge5[[#This Row],[Number]],Contestant[[Number]:[Name]],2,FALSE)</calculatedColumnFormula>
    </tableColumn>
    <tableColumn id="2" name="Ethnic Presentation"/>
    <tableColumn id="3" name="Ethnic Performance"/>
    <tableColumn id="4" name="Telant Presentation"/>
    <tableColumn id="5" name="Talent Performance"/>
    <tableColumn id="6" name="Western Presentation"/>
    <tableColumn id="7" name="Western Performance"/>
    <tableColumn id="9" name="QandA Performan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www.powerpivotpro.com/" TargetMode="Externa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workbookViewId="0">
      <selection activeCell="B14" sqref="B14"/>
    </sheetView>
  </sheetViews>
  <sheetFormatPr defaultRowHeight="15" x14ac:dyDescent="0.25"/>
  <cols>
    <col min="2" max="2" width="20" customWidth="1"/>
    <col min="3" max="5" width="14.85546875" customWidth="1"/>
  </cols>
  <sheetData>
    <row r="3" spans="2:6" x14ac:dyDescent="0.25">
      <c r="B3" s="5" t="s">
        <v>0</v>
      </c>
      <c r="C3" t="s" vm="1">
        <v>1</v>
      </c>
    </row>
    <row r="5" spans="2:6" x14ac:dyDescent="0.25">
      <c r="B5" t="s">
        <v>2</v>
      </c>
      <c r="C5" t="s">
        <v>3</v>
      </c>
    </row>
    <row r="6" spans="2:6" x14ac:dyDescent="0.25">
      <c r="B6" s="15">
        <v>279</v>
      </c>
      <c r="C6" s="9">
        <v>34.700000000000003</v>
      </c>
      <c r="F6">
        <f>C6*D6</f>
        <v>0</v>
      </c>
    </row>
    <row r="7" spans="2:6" x14ac:dyDescent="0.25">
      <c r="F7">
        <f t="shared" ref="F7:F12" si="0">C7*D7</f>
        <v>0</v>
      </c>
    </row>
    <row r="8" spans="2:6" x14ac:dyDescent="0.25">
      <c r="B8" t="s">
        <v>66</v>
      </c>
      <c r="F8">
        <f t="shared" si="0"/>
        <v>0</v>
      </c>
    </row>
    <row r="9" spans="2:6" x14ac:dyDescent="0.25">
      <c r="B9" s="16" t="s">
        <v>65</v>
      </c>
      <c r="F9">
        <f t="shared" si="0"/>
        <v>0</v>
      </c>
    </row>
    <row r="10" spans="2:6" x14ac:dyDescent="0.25">
      <c r="F10">
        <f t="shared" si="0"/>
        <v>0</v>
      </c>
    </row>
    <row r="11" spans="2:6" x14ac:dyDescent="0.25">
      <c r="F11">
        <f t="shared" si="0"/>
        <v>0</v>
      </c>
    </row>
    <row r="12" spans="2:6" x14ac:dyDescent="0.25">
      <c r="F12">
        <f t="shared" si="0"/>
        <v>0</v>
      </c>
    </row>
  </sheetData>
  <hyperlinks>
    <hyperlink ref="B9" r:id="rId2"/>
  </hyperlinks>
  <pageMargins left="0.7" right="0.7" top="0.75" bottom="0.75" header="0.3" footer="0.3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I4" sqref="I4"/>
    </sheetView>
  </sheetViews>
  <sheetFormatPr defaultRowHeight="15" x14ac:dyDescent="0.25"/>
  <cols>
    <col min="1" max="1" width="6.140625" hidden="1" customWidth="1"/>
    <col min="2" max="2" width="14.7109375" style="1" bestFit="1" customWidth="1"/>
    <col min="3" max="3" width="20.7109375" style="11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7.25" x14ac:dyDescent="0.3">
      <c r="B1" s="14" t="str">
        <f>"Judge "&amp;A15&amp;":"&amp;VLOOKUP(A15,Judge[],2,FALSE)</f>
        <v>Judge 4:Peter  </v>
      </c>
    </row>
    <row r="2" spans="1:10" x14ac:dyDescent="0.25">
      <c r="A2" s="6" t="s">
        <v>25</v>
      </c>
      <c r="B2" s="2" t="s">
        <v>0</v>
      </c>
      <c r="C2" s="12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4</v>
      </c>
      <c r="B3" s="1">
        <v>1</v>
      </c>
      <c r="C3" t="str">
        <f>VLOOKUP(Judge4[[#This Row],[Number]],Contestant[[Number]:[Name]],2,FALSE)</f>
        <v>Saniya</v>
      </c>
      <c r="D3">
        <v>8</v>
      </c>
      <c r="E3">
        <v>7</v>
      </c>
      <c r="F3">
        <v>9</v>
      </c>
      <c r="G3">
        <v>9</v>
      </c>
      <c r="H3">
        <v>9</v>
      </c>
      <c r="I3">
        <v>7</v>
      </c>
    </row>
    <row r="4" spans="1:10" x14ac:dyDescent="0.25">
      <c r="A4" s="13">
        <v>4</v>
      </c>
      <c r="B4" s="1">
        <v>2</v>
      </c>
      <c r="C4" t="str">
        <f>VLOOKUP(Judge4[[#This Row],[Number]],Contestant[[Number]:[Name]],2,FALSE)</f>
        <v>Trisha</v>
      </c>
      <c r="D4">
        <v>9</v>
      </c>
      <c r="E4">
        <v>9</v>
      </c>
      <c r="F4">
        <v>10</v>
      </c>
      <c r="G4">
        <v>10</v>
      </c>
      <c r="H4">
        <v>9</v>
      </c>
      <c r="I4">
        <v>8</v>
      </c>
      <c r="J4">
        <v>7</v>
      </c>
    </row>
    <row r="5" spans="1:10" x14ac:dyDescent="0.25">
      <c r="A5" s="13">
        <v>4</v>
      </c>
      <c r="B5" s="1">
        <v>3</v>
      </c>
      <c r="C5" t="str">
        <f>VLOOKUP(Judge4[[#This Row],[Number]],Contestant[[Number]:[Name]],2,FALSE)</f>
        <v>Mona</v>
      </c>
      <c r="D5">
        <v>7</v>
      </c>
      <c r="E5">
        <v>8</v>
      </c>
      <c r="F5">
        <v>7</v>
      </c>
      <c r="G5">
        <v>7</v>
      </c>
      <c r="H5">
        <v>7</v>
      </c>
      <c r="I5">
        <v>6</v>
      </c>
    </row>
    <row r="6" spans="1:10" x14ac:dyDescent="0.25">
      <c r="A6" s="13">
        <v>4</v>
      </c>
      <c r="B6" s="1">
        <v>4</v>
      </c>
      <c r="C6" t="str">
        <f>VLOOKUP(Judge4[[#This Row],[Number]],Contestant[[Number]:[Name]],2,FALSE)</f>
        <v>Ira</v>
      </c>
      <c r="D6">
        <v>7</v>
      </c>
      <c r="E6">
        <v>7</v>
      </c>
      <c r="F6">
        <v>8</v>
      </c>
      <c r="G6">
        <v>8</v>
      </c>
      <c r="H6">
        <v>7</v>
      </c>
      <c r="I6">
        <v>7</v>
      </c>
    </row>
    <row r="7" spans="1:10" x14ac:dyDescent="0.25">
      <c r="A7" s="13">
        <v>4</v>
      </c>
      <c r="B7" s="1">
        <v>5</v>
      </c>
      <c r="C7" t="str">
        <f>VLOOKUP(Judge4[[#This Row],[Number]],Contestant[[Number]:[Name]],2,FALSE)</f>
        <v>Maya</v>
      </c>
      <c r="D7">
        <v>7</v>
      </c>
      <c r="E7">
        <v>6</v>
      </c>
      <c r="F7">
        <v>8</v>
      </c>
      <c r="G7">
        <v>8</v>
      </c>
      <c r="H7">
        <v>7</v>
      </c>
      <c r="I7">
        <v>7</v>
      </c>
    </row>
    <row r="8" spans="1:10" x14ac:dyDescent="0.25">
      <c r="A8" s="13">
        <v>4</v>
      </c>
      <c r="B8" s="1">
        <v>6</v>
      </c>
      <c r="C8" t="str">
        <f>VLOOKUP(Judge4[[#This Row],[Number]],Contestant[[Number]:[Name]],2,FALSE)</f>
        <v>Diya</v>
      </c>
      <c r="D8">
        <v>6</v>
      </c>
      <c r="E8">
        <v>6</v>
      </c>
      <c r="F8">
        <v>6</v>
      </c>
      <c r="G8">
        <v>6</v>
      </c>
      <c r="H8">
        <v>7</v>
      </c>
      <c r="I8">
        <v>6</v>
      </c>
    </row>
    <row r="9" spans="1:10" x14ac:dyDescent="0.25">
      <c r="A9" s="13">
        <v>4</v>
      </c>
      <c r="B9" s="1">
        <v>7</v>
      </c>
      <c r="C9" t="str">
        <f>VLOOKUP(Judge4[[#This Row],[Number]],Contestant[[Number]:[Name]],2,FALSE)</f>
        <v>Jasmin</v>
      </c>
      <c r="D9">
        <v>6</v>
      </c>
      <c r="E9">
        <v>6</v>
      </c>
      <c r="F9">
        <v>8</v>
      </c>
      <c r="G9">
        <v>8</v>
      </c>
      <c r="H9">
        <v>9</v>
      </c>
      <c r="I9">
        <v>8</v>
      </c>
      <c r="J9">
        <v>8</v>
      </c>
    </row>
    <row r="10" spans="1:10" x14ac:dyDescent="0.25">
      <c r="A10" s="13">
        <v>4</v>
      </c>
      <c r="B10" s="1">
        <v>8</v>
      </c>
      <c r="C10" t="str">
        <f>VLOOKUP(Judge4[[#This Row],[Number]],Contestant[[Number]:[Name]],2,FALSE)</f>
        <v>Ida</v>
      </c>
      <c r="D10">
        <v>7</v>
      </c>
      <c r="E10">
        <v>7</v>
      </c>
      <c r="F10">
        <v>9</v>
      </c>
      <c r="G10">
        <v>9</v>
      </c>
      <c r="H10">
        <v>7</v>
      </c>
      <c r="I10">
        <v>7</v>
      </c>
      <c r="J10">
        <v>9</v>
      </c>
    </row>
    <row r="11" spans="1:10" x14ac:dyDescent="0.25">
      <c r="A11" s="13">
        <v>4</v>
      </c>
      <c r="B11" s="1">
        <v>9</v>
      </c>
      <c r="C11" t="str">
        <f>VLOOKUP(Judge4[[#This Row],[Number]],Contestant[[Number]:[Name]],2,FALSE)</f>
        <v>Sarina</v>
      </c>
      <c r="D11">
        <v>7</v>
      </c>
      <c r="E11">
        <v>8</v>
      </c>
      <c r="F11">
        <v>7</v>
      </c>
      <c r="G11">
        <v>7</v>
      </c>
      <c r="H11">
        <v>8</v>
      </c>
      <c r="I11">
        <v>8</v>
      </c>
    </row>
    <row r="12" spans="1:10" x14ac:dyDescent="0.25">
      <c r="A12" s="13">
        <v>4</v>
      </c>
      <c r="B12" s="1">
        <v>10</v>
      </c>
      <c r="C12" t="str">
        <f>VLOOKUP(Judge4[[#This Row],[Number]],Contestant[[Number]:[Name]],2,FALSE)</f>
        <v>Asha</v>
      </c>
      <c r="D12">
        <v>8</v>
      </c>
      <c r="E12">
        <v>7</v>
      </c>
      <c r="F12">
        <v>8</v>
      </c>
      <c r="G12">
        <v>8</v>
      </c>
      <c r="H12">
        <v>9</v>
      </c>
      <c r="I12">
        <v>9</v>
      </c>
    </row>
    <row r="13" spans="1:10" x14ac:dyDescent="0.25">
      <c r="A13" s="13">
        <v>4</v>
      </c>
      <c r="B13" s="1" t="s">
        <v>16</v>
      </c>
      <c r="C13" t="str">
        <f>VLOOKUP(Judge4[[#This Row],[Number]],Contestant[[Number]:[Name]],2,FALSE)</f>
        <v>Amaya</v>
      </c>
      <c r="D13">
        <v>6</v>
      </c>
      <c r="E13">
        <v>6</v>
      </c>
      <c r="F13">
        <v>6</v>
      </c>
      <c r="G13">
        <v>6</v>
      </c>
      <c r="H13">
        <v>7</v>
      </c>
      <c r="I13">
        <v>5</v>
      </c>
    </row>
    <row r="14" spans="1:10" x14ac:dyDescent="0.25">
      <c r="A14" s="13">
        <v>4</v>
      </c>
      <c r="B14" s="1" t="s">
        <v>18</v>
      </c>
      <c r="C14" t="str">
        <f>VLOOKUP(Judge4[[#This Row],[Number]],Contestant[[Number]:[Name]],2,FALSE)</f>
        <v>Karina</v>
      </c>
      <c r="D14">
        <v>8</v>
      </c>
      <c r="E14">
        <v>8</v>
      </c>
      <c r="F14">
        <v>6</v>
      </c>
      <c r="G14">
        <v>7</v>
      </c>
      <c r="H14">
        <v>8</v>
      </c>
      <c r="I14">
        <v>7</v>
      </c>
    </row>
    <row r="15" spans="1:10" x14ac:dyDescent="0.25">
      <c r="A15" s="13">
        <v>4</v>
      </c>
      <c r="B15" s="1" t="s">
        <v>19</v>
      </c>
      <c r="C15" t="str">
        <f>VLOOKUP(Judge4[[#This Row],[Number]],Contestant[[Number]:[Name]],2,FALSE)</f>
        <v>Marisa</v>
      </c>
      <c r="D15">
        <v>8</v>
      </c>
      <c r="E15">
        <v>9</v>
      </c>
      <c r="F15">
        <v>7</v>
      </c>
      <c r="G15">
        <v>7</v>
      </c>
      <c r="H15">
        <v>7</v>
      </c>
      <c r="I15">
        <v>8</v>
      </c>
    </row>
    <row r="16" spans="1:10" x14ac:dyDescent="0.25">
      <c r="A16" s="13">
        <v>4</v>
      </c>
      <c r="B16" s="1" t="s">
        <v>20</v>
      </c>
      <c r="C16" t="str">
        <f>VLOOKUP(Judge4[[#This Row],[Number]],Contestant[[Number]:[Name]],2,FALSE)</f>
        <v>Nina</v>
      </c>
      <c r="D16">
        <v>8</v>
      </c>
      <c r="E16">
        <v>8</v>
      </c>
      <c r="F16">
        <v>7</v>
      </c>
      <c r="G16">
        <v>8</v>
      </c>
      <c r="H16">
        <v>7</v>
      </c>
      <c r="I16">
        <v>7</v>
      </c>
      <c r="J16">
        <v>5</v>
      </c>
    </row>
    <row r="17" spans="1:10" x14ac:dyDescent="0.25">
      <c r="A17" s="13">
        <v>4</v>
      </c>
      <c r="B17" s="1" t="s">
        <v>21</v>
      </c>
      <c r="C17" t="str">
        <f>VLOOKUP(Judge4[[#This Row],[Number]],Contestant[[Number]:[Name]],2,FALSE)</f>
        <v>Natasha</v>
      </c>
      <c r="D17">
        <v>8</v>
      </c>
      <c r="E17">
        <v>8</v>
      </c>
      <c r="F17">
        <v>9</v>
      </c>
      <c r="G17">
        <v>9</v>
      </c>
      <c r="H17">
        <v>7</v>
      </c>
      <c r="I17">
        <v>7</v>
      </c>
      <c r="J17">
        <v>6</v>
      </c>
    </row>
    <row r="18" spans="1:10" x14ac:dyDescent="0.25">
      <c r="A18" s="13">
        <v>4</v>
      </c>
      <c r="B18" s="1" t="s">
        <v>22</v>
      </c>
      <c r="C18" t="str">
        <f>VLOOKUP(Judge4[[#This Row],[Number]],Contestant[[Number]:[Name]],2,FALSE)</f>
        <v>Tara</v>
      </c>
      <c r="D18">
        <v>6</v>
      </c>
      <c r="E18">
        <v>6</v>
      </c>
      <c r="F18">
        <v>8</v>
      </c>
      <c r="G18">
        <v>8</v>
      </c>
      <c r="H18">
        <v>7</v>
      </c>
      <c r="I18">
        <v>6</v>
      </c>
    </row>
    <row r="19" spans="1:10" x14ac:dyDescent="0.25">
      <c r="A19" s="13">
        <v>4</v>
      </c>
      <c r="B19" s="1" t="s">
        <v>23</v>
      </c>
      <c r="C19" t="str">
        <f>VLOOKUP(Judge4[[#This Row],[Number]],Contestant[[Number]:[Name]],2,FALSE)</f>
        <v>Anaya</v>
      </c>
      <c r="D19">
        <v>6</v>
      </c>
      <c r="E19">
        <v>6</v>
      </c>
      <c r="F19">
        <v>6</v>
      </c>
      <c r="G19">
        <v>6</v>
      </c>
      <c r="H19">
        <v>6</v>
      </c>
      <c r="I19">
        <v>5</v>
      </c>
    </row>
    <row r="20" spans="1:10" x14ac:dyDescent="0.25">
      <c r="A20" s="13">
        <v>4</v>
      </c>
      <c r="B20" s="1" t="s">
        <v>62</v>
      </c>
      <c r="C20" t="str">
        <f>VLOOKUP(Judge4[[#This Row],[Number]],Contestant[[Number]:[Name]],2,FALSE)</f>
        <v>Lila</v>
      </c>
      <c r="D20">
        <v>7</v>
      </c>
      <c r="E20">
        <v>8</v>
      </c>
      <c r="F20">
        <v>7</v>
      </c>
      <c r="G20">
        <v>7</v>
      </c>
      <c r="H20">
        <v>9</v>
      </c>
      <c r="I20">
        <v>9</v>
      </c>
      <c r="J20">
        <v>8</v>
      </c>
    </row>
    <row r="21" spans="1:10" x14ac:dyDescent="0.25">
      <c r="A21" s="13">
        <v>4</v>
      </c>
      <c r="B21" s="1" t="s">
        <v>63</v>
      </c>
      <c r="C21" t="str">
        <f>VLOOKUP(Judge4[[#This Row],[Number]],Contestant[[Number]:[Name]],2,FALSE)</f>
        <v>Yasmin</v>
      </c>
      <c r="D21">
        <v>7</v>
      </c>
      <c r="E21">
        <v>7</v>
      </c>
      <c r="F21">
        <v>7</v>
      </c>
      <c r="G21">
        <v>8</v>
      </c>
      <c r="H21">
        <v>7</v>
      </c>
      <c r="I21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I8" sqref="I8"/>
    </sheetView>
  </sheetViews>
  <sheetFormatPr defaultRowHeight="15" x14ac:dyDescent="0.25"/>
  <cols>
    <col min="1" max="1" width="6.140625" hidden="1" customWidth="1"/>
    <col min="2" max="2" width="21.28515625" style="1" customWidth="1"/>
    <col min="3" max="3" width="21.140625" style="11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7.25" x14ac:dyDescent="0.3">
      <c r="B1" s="14" t="str">
        <f>"Judge "&amp;A15&amp;":"&amp;VLOOKUP(A15,Judge[],2,FALSE)</f>
        <v>Judge 5:Dale</v>
      </c>
    </row>
    <row r="2" spans="1:10" x14ac:dyDescent="0.25">
      <c r="A2" s="6" t="s">
        <v>25</v>
      </c>
      <c r="B2" s="2" t="s">
        <v>0</v>
      </c>
      <c r="C2" s="12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5</v>
      </c>
      <c r="B3" s="1">
        <v>1</v>
      </c>
      <c r="C3" t="str">
        <f>VLOOKUP(Judge5[[#This Row],[Number]],Contestant[[Number]:[Name]],2,FALSE)</f>
        <v>Saniya</v>
      </c>
      <c r="D3">
        <v>8</v>
      </c>
      <c r="E3">
        <v>9</v>
      </c>
      <c r="F3">
        <v>8</v>
      </c>
      <c r="G3">
        <v>8</v>
      </c>
      <c r="H3">
        <v>6</v>
      </c>
      <c r="I3">
        <v>7</v>
      </c>
    </row>
    <row r="4" spans="1:10" x14ac:dyDescent="0.25">
      <c r="A4" s="13">
        <v>5</v>
      </c>
      <c r="B4" s="1">
        <v>2</v>
      </c>
      <c r="C4" t="str">
        <f>VLOOKUP(Judge5[[#This Row],[Number]],Contestant[[Number]:[Name]],2,FALSE)</f>
        <v>Trisha</v>
      </c>
      <c r="D4">
        <v>6</v>
      </c>
      <c r="E4">
        <v>7</v>
      </c>
      <c r="F4">
        <v>8</v>
      </c>
      <c r="G4">
        <v>8</v>
      </c>
      <c r="H4">
        <v>8</v>
      </c>
      <c r="I4">
        <v>8</v>
      </c>
      <c r="J4">
        <v>6</v>
      </c>
    </row>
    <row r="5" spans="1:10" x14ac:dyDescent="0.25">
      <c r="A5" s="13">
        <v>5</v>
      </c>
      <c r="B5" s="1">
        <v>3</v>
      </c>
      <c r="C5" t="str">
        <f>VLOOKUP(Judge5[[#This Row],[Number]],Contestant[[Number]:[Name]],2,FALSE)</f>
        <v>Mona</v>
      </c>
      <c r="D5">
        <v>8</v>
      </c>
      <c r="E5">
        <v>8</v>
      </c>
      <c r="F5">
        <v>7</v>
      </c>
      <c r="G5">
        <v>8</v>
      </c>
      <c r="H5">
        <v>9</v>
      </c>
      <c r="I5">
        <v>9</v>
      </c>
    </row>
    <row r="6" spans="1:10" x14ac:dyDescent="0.25">
      <c r="A6" s="13">
        <v>5</v>
      </c>
      <c r="B6" s="1">
        <v>4</v>
      </c>
      <c r="C6" t="str">
        <f>VLOOKUP(Judge5[[#This Row],[Number]],Contestant[[Number]:[Name]],2,FALSE)</f>
        <v>Ira</v>
      </c>
      <c r="D6">
        <v>9</v>
      </c>
      <c r="E6">
        <v>8</v>
      </c>
      <c r="F6">
        <v>10</v>
      </c>
      <c r="G6">
        <v>10</v>
      </c>
      <c r="H6">
        <v>9</v>
      </c>
      <c r="I6">
        <v>9</v>
      </c>
    </row>
    <row r="7" spans="1:10" x14ac:dyDescent="0.25">
      <c r="A7" s="13">
        <v>5</v>
      </c>
      <c r="B7" s="1">
        <v>5</v>
      </c>
      <c r="C7" t="str">
        <f>VLOOKUP(Judge5[[#This Row],[Number]],Contestant[[Number]:[Name]],2,FALSE)</f>
        <v>Maya</v>
      </c>
      <c r="D7">
        <v>6</v>
      </c>
      <c r="E7">
        <v>5</v>
      </c>
      <c r="F7">
        <v>5</v>
      </c>
      <c r="G7">
        <v>6</v>
      </c>
      <c r="H7">
        <v>6</v>
      </c>
      <c r="I7">
        <v>6</v>
      </c>
    </row>
    <row r="8" spans="1:10" x14ac:dyDescent="0.25">
      <c r="A8" s="13">
        <v>5</v>
      </c>
      <c r="B8" s="1">
        <v>6</v>
      </c>
      <c r="C8" t="str">
        <f>VLOOKUP(Judge5[[#This Row],[Number]],Contestant[[Number]:[Name]],2,FALSE)</f>
        <v>Diya</v>
      </c>
      <c r="D8">
        <v>6</v>
      </c>
      <c r="E8">
        <v>6</v>
      </c>
      <c r="F8">
        <v>6</v>
      </c>
      <c r="G8">
        <v>6</v>
      </c>
      <c r="H8">
        <v>7</v>
      </c>
      <c r="I8">
        <v>6</v>
      </c>
    </row>
    <row r="9" spans="1:10" x14ac:dyDescent="0.25">
      <c r="A9" s="13">
        <v>5</v>
      </c>
      <c r="B9" s="1">
        <v>7</v>
      </c>
      <c r="C9" t="str">
        <f>VLOOKUP(Judge5[[#This Row],[Number]],Contestant[[Number]:[Name]],2,FALSE)</f>
        <v>Jasmin</v>
      </c>
      <c r="D9">
        <v>8</v>
      </c>
      <c r="E9">
        <v>9</v>
      </c>
      <c r="F9">
        <v>9</v>
      </c>
      <c r="G9">
        <v>9</v>
      </c>
      <c r="H9">
        <v>8</v>
      </c>
      <c r="I9">
        <v>7</v>
      </c>
      <c r="J9">
        <v>7</v>
      </c>
    </row>
    <row r="10" spans="1:10" x14ac:dyDescent="0.25">
      <c r="A10" s="13">
        <v>5</v>
      </c>
      <c r="B10" s="1">
        <v>8</v>
      </c>
      <c r="C10" t="str">
        <f>VLOOKUP(Judge5[[#This Row],[Number]],Contestant[[Number]:[Name]],2,FALSE)</f>
        <v>Ida</v>
      </c>
      <c r="D10">
        <v>8</v>
      </c>
      <c r="E10">
        <v>8</v>
      </c>
      <c r="F10">
        <v>8</v>
      </c>
      <c r="G10">
        <v>7</v>
      </c>
      <c r="H10">
        <v>9</v>
      </c>
      <c r="I10">
        <v>9</v>
      </c>
      <c r="J10">
        <v>10</v>
      </c>
    </row>
    <row r="11" spans="1:10" x14ac:dyDescent="0.25">
      <c r="A11" s="13">
        <v>5</v>
      </c>
      <c r="B11" s="1">
        <v>9</v>
      </c>
      <c r="C11" t="str">
        <f>VLOOKUP(Judge5[[#This Row],[Number]],Contestant[[Number]:[Name]],2,FALSE)</f>
        <v>Sarina</v>
      </c>
      <c r="D11">
        <v>6</v>
      </c>
      <c r="E11">
        <v>7</v>
      </c>
      <c r="F11">
        <v>9</v>
      </c>
      <c r="G11">
        <v>9</v>
      </c>
      <c r="H11">
        <v>6</v>
      </c>
      <c r="I11">
        <v>6</v>
      </c>
    </row>
    <row r="12" spans="1:10" x14ac:dyDescent="0.25">
      <c r="A12" s="13">
        <v>5</v>
      </c>
      <c r="B12" s="1">
        <v>10</v>
      </c>
      <c r="C12" t="str">
        <f>VLOOKUP(Judge5[[#This Row],[Number]],Contestant[[Number]:[Name]],2,FALSE)</f>
        <v>Asha</v>
      </c>
      <c r="D12">
        <v>6</v>
      </c>
      <c r="E12">
        <v>6</v>
      </c>
      <c r="F12">
        <v>7</v>
      </c>
      <c r="G12">
        <v>7</v>
      </c>
      <c r="H12">
        <v>6</v>
      </c>
      <c r="I12">
        <v>7</v>
      </c>
    </row>
    <row r="13" spans="1:10" x14ac:dyDescent="0.25">
      <c r="A13" s="13">
        <v>5</v>
      </c>
      <c r="B13" s="1" t="s">
        <v>16</v>
      </c>
      <c r="C13" t="str">
        <f>VLOOKUP(Judge5[[#This Row],[Number]],Contestant[[Number]:[Name]],2,FALSE)</f>
        <v>Amaya</v>
      </c>
      <c r="D13">
        <v>6</v>
      </c>
      <c r="E13">
        <v>7</v>
      </c>
      <c r="F13">
        <v>5</v>
      </c>
      <c r="G13">
        <v>6</v>
      </c>
      <c r="H13">
        <v>6</v>
      </c>
      <c r="I13">
        <v>7</v>
      </c>
    </row>
    <row r="14" spans="1:10" x14ac:dyDescent="0.25">
      <c r="A14" s="13">
        <v>5</v>
      </c>
      <c r="B14" s="1" t="s">
        <v>18</v>
      </c>
      <c r="C14" t="str">
        <f>VLOOKUP(Judge5[[#This Row],[Number]],Contestant[[Number]:[Name]],2,FALSE)</f>
        <v>Karina</v>
      </c>
      <c r="D14">
        <v>8</v>
      </c>
      <c r="E14">
        <v>6</v>
      </c>
      <c r="F14">
        <v>8</v>
      </c>
      <c r="G14">
        <v>9</v>
      </c>
      <c r="H14">
        <v>7</v>
      </c>
      <c r="I14">
        <v>6</v>
      </c>
    </row>
    <row r="15" spans="1:10" x14ac:dyDescent="0.25">
      <c r="A15" s="13">
        <v>5</v>
      </c>
      <c r="B15" s="1" t="s">
        <v>19</v>
      </c>
      <c r="C15" t="str">
        <f>VLOOKUP(Judge5[[#This Row],[Number]],Contestant[[Number]:[Name]],2,FALSE)</f>
        <v>Marisa</v>
      </c>
      <c r="D15">
        <v>6</v>
      </c>
      <c r="E15">
        <v>6</v>
      </c>
      <c r="F15">
        <v>7</v>
      </c>
      <c r="G15">
        <v>7</v>
      </c>
      <c r="H15">
        <v>6</v>
      </c>
      <c r="I15">
        <v>6</v>
      </c>
    </row>
    <row r="16" spans="1:10" x14ac:dyDescent="0.25">
      <c r="A16" s="13">
        <v>5</v>
      </c>
      <c r="B16" s="1" t="s">
        <v>20</v>
      </c>
      <c r="C16" t="str">
        <f>VLOOKUP(Judge5[[#This Row],[Number]],Contestant[[Number]:[Name]],2,FALSE)</f>
        <v>Nina</v>
      </c>
      <c r="D16">
        <v>9</v>
      </c>
      <c r="E16">
        <v>9</v>
      </c>
      <c r="F16">
        <v>7</v>
      </c>
      <c r="G16">
        <v>7</v>
      </c>
      <c r="H16">
        <v>9</v>
      </c>
      <c r="I16">
        <v>10</v>
      </c>
      <c r="J16">
        <v>10</v>
      </c>
    </row>
    <row r="17" spans="1:10" x14ac:dyDescent="0.25">
      <c r="A17" s="13">
        <v>5</v>
      </c>
      <c r="B17" s="1" t="s">
        <v>21</v>
      </c>
      <c r="C17" t="str">
        <f>VLOOKUP(Judge5[[#This Row],[Number]],Contestant[[Number]:[Name]],2,FALSE)</f>
        <v>Natasha</v>
      </c>
      <c r="D17">
        <v>8</v>
      </c>
      <c r="E17">
        <v>8</v>
      </c>
      <c r="F17">
        <v>9</v>
      </c>
      <c r="G17">
        <v>7</v>
      </c>
      <c r="H17">
        <v>8</v>
      </c>
      <c r="I17">
        <v>9</v>
      </c>
      <c r="J17">
        <v>8</v>
      </c>
    </row>
    <row r="18" spans="1:10" x14ac:dyDescent="0.25">
      <c r="A18" s="13">
        <v>5</v>
      </c>
      <c r="B18" s="1" t="s">
        <v>22</v>
      </c>
      <c r="C18" t="str">
        <f>VLOOKUP(Judge5[[#This Row],[Number]],Contestant[[Number]:[Name]],2,FALSE)</f>
        <v>Tara</v>
      </c>
      <c r="D18">
        <v>6</v>
      </c>
      <c r="E18">
        <v>7</v>
      </c>
      <c r="F18">
        <v>6</v>
      </c>
      <c r="G18">
        <v>7</v>
      </c>
      <c r="H18">
        <v>9</v>
      </c>
      <c r="I18">
        <v>9</v>
      </c>
    </row>
    <row r="19" spans="1:10" x14ac:dyDescent="0.25">
      <c r="A19" s="13">
        <v>5</v>
      </c>
      <c r="B19" s="1" t="s">
        <v>23</v>
      </c>
      <c r="C19" t="str">
        <f>VLOOKUP(Judge5[[#This Row],[Number]],Contestant[[Number]:[Name]],2,FALSE)</f>
        <v>Anaya</v>
      </c>
      <c r="D19">
        <v>7</v>
      </c>
      <c r="E19">
        <v>7</v>
      </c>
      <c r="F19">
        <v>9</v>
      </c>
      <c r="G19">
        <v>8</v>
      </c>
      <c r="H19">
        <v>7</v>
      </c>
      <c r="I19">
        <v>8</v>
      </c>
    </row>
    <row r="20" spans="1:10" x14ac:dyDescent="0.25">
      <c r="A20" s="13">
        <v>5</v>
      </c>
      <c r="B20" s="1" t="s">
        <v>62</v>
      </c>
      <c r="C20" t="str">
        <f>VLOOKUP(Judge5[[#This Row],[Number]],Contestant[[Number]:[Name]],2,FALSE)</f>
        <v>Lila</v>
      </c>
      <c r="D20">
        <v>9</v>
      </c>
      <c r="E20">
        <v>9</v>
      </c>
      <c r="F20">
        <v>8</v>
      </c>
      <c r="G20">
        <v>8</v>
      </c>
      <c r="H20">
        <v>8</v>
      </c>
      <c r="I20">
        <v>9</v>
      </c>
      <c r="J20">
        <v>9</v>
      </c>
    </row>
    <row r="21" spans="1:10" x14ac:dyDescent="0.25">
      <c r="A21" s="13">
        <v>5</v>
      </c>
      <c r="B21" s="1" t="s">
        <v>63</v>
      </c>
      <c r="C21" t="str">
        <f>VLOOKUP(Judge5[[#This Row],[Number]],Contestant[[Number]:[Name]],2,FALSE)</f>
        <v>Yasmin</v>
      </c>
      <c r="D21">
        <v>8</v>
      </c>
      <c r="E21">
        <v>9</v>
      </c>
      <c r="F21">
        <v>9</v>
      </c>
      <c r="G21">
        <v>8</v>
      </c>
      <c r="H21">
        <v>6</v>
      </c>
      <c r="I21">
        <v>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B1" sqref="B1"/>
    </sheetView>
  </sheetViews>
  <sheetFormatPr defaultRowHeight="15" x14ac:dyDescent="0.25"/>
  <cols>
    <col min="1" max="1" width="6.140625" hidden="1" customWidth="1"/>
    <col min="2" max="2" width="15.5703125" style="1" bestFit="1" customWidth="1"/>
    <col min="3" max="3" width="22.42578125" style="11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7.25" x14ac:dyDescent="0.3">
      <c r="B1" s="14" t="str">
        <f>"Judge "&amp;A15&amp;":"&amp;VLOOKUP(A15,Judge[],2,FALSE)</f>
        <v>Judge 6:Norene</v>
      </c>
    </row>
    <row r="2" spans="1:10" x14ac:dyDescent="0.25">
      <c r="A2" s="6" t="s">
        <v>25</v>
      </c>
      <c r="B2" s="2" t="s">
        <v>0</v>
      </c>
      <c r="C2" s="12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6</v>
      </c>
      <c r="B3" s="1">
        <v>1</v>
      </c>
      <c r="C3" t="str">
        <f>VLOOKUP(Judge6[[#This Row],[Number]],Contestant[[Number]:[Name]],2,FALSE)</f>
        <v>Saniya</v>
      </c>
      <c r="D3">
        <v>8</v>
      </c>
      <c r="E3">
        <v>7</v>
      </c>
      <c r="F3">
        <v>8.5</v>
      </c>
      <c r="G3">
        <v>8</v>
      </c>
      <c r="H3">
        <v>8.5</v>
      </c>
      <c r="I3">
        <v>8</v>
      </c>
    </row>
    <row r="4" spans="1:10" x14ac:dyDescent="0.25">
      <c r="A4" s="13">
        <v>6</v>
      </c>
      <c r="B4" s="1">
        <v>2</v>
      </c>
      <c r="C4" t="str">
        <f>VLOOKUP(Judge6[[#This Row],[Number]],Contestant[[Number]:[Name]],2,FALSE)</f>
        <v>Trisha</v>
      </c>
      <c r="D4">
        <v>7</v>
      </c>
      <c r="E4">
        <v>7</v>
      </c>
      <c r="F4">
        <v>7</v>
      </c>
      <c r="G4">
        <v>7.5</v>
      </c>
      <c r="H4">
        <v>7</v>
      </c>
      <c r="I4">
        <v>7</v>
      </c>
      <c r="J4">
        <v>10</v>
      </c>
    </row>
    <row r="5" spans="1:10" x14ac:dyDescent="0.25">
      <c r="A5" s="13">
        <v>6</v>
      </c>
      <c r="B5" s="1">
        <v>3</v>
      </c>
      <c r="C5" t="str">
        <f>VLOOKUP(Judge6[[#This Row],[Number]],Contestant[[Number]:[Name]],2,FALSE)</f>
        <v>Mona</v>
      </c>
      <c r="D5">
        <v>9</v>
      </c>
      <c r="E5">
        <v>9</v>
      </c>
      <c r="F5">
        <v>10</v>
      </c>
      <c r="G5">
        <v>10</v>
      </c>
      <c r="H5">
        <v>8.5</v>
      </c>
      <c r="I5">
        <v>8</v>
      </c>
    </row>
    <row r="6" spans="1:10" x14ac:dyDescent="0.25">
      <c r="A6" s="13">
        <v>6</v>
      </c>
      <c r="B6" s="1">
        <v>4</v>
      </c>
      <c r="C6" t="str">
        <f>VLOOKUP(Judge6[[#This Row],[Number]],Contestant[[Number]:[Name]],2,FALSE)</f>
        <v>Ira</v>
      </c>
      <c r="D6">
        <v>7</v>
      </c>
      <c r="E6">
        <v>6</v>
      </c>
      <c r="F6">
        <v>5</v>
      </c>
      <c r="G6">
        <v>5.5</v>
      </c>
      <c r="H6">
        <v>6</v>
      </c>
      <c r="I6">
        <v>6</v>
      </c>
    </row>
    <row r="7" spans="1:10" x14ac:dyDescent="0.25">
      <c r="A7" s="13">
        <v>6</v>
      </c>
      <c r="B7" s="1">
        <v>5</v>
      </c>
      <c r="C7" t="str">
        <f>VLOOKUP(Judge6[[#This Row],[Number]],Contestant[[Number]:[Name]],2,FALSE)</f>
        <v>Maya</v>
      </c>
      <c r="D7">
        <v>8</v>
      </c>
      <c r="E7">
        <v>6</v>
      </c>
      <c r="F7">
        <v>9</v>
      </c>
      <c r="G7">
        <v>8.5</v>
      </c>
      <c r="H7">
        <v>7</v>
      </c>
      <c r="I7">
        <v>7</v>
      </c>
    </row>
    <row r="8" spans="1:10" x14ac:dyDescent="0.25">
      <c r="A8" s="13">
        <v>6</v>
      </c>
      <c r="B8" s="1">
        <v>6</v>
      </c>
      <c r="C8" t="str">
        <f>VLOOKUP(Judge6[[#This Row],[Number]],Contestant[[Number]:[Name]],2,FALSE)</f>
        <v>Diya</v>
      </c>
      <c r="D8">
        <v>9</v>
      </c>
      <c r="E8">
        <v>9</v>
      </c>
      <c r="F8">
        <v>10</v>
      </c>
      <c r="G8">
        <v>9.5</v>
      </c>
      <c r="H8">
        <v>9</v>
      </c>
      <c r="I8">
        <v>9</v>
      </c>
    </row>
    <row r="9" spans="1:10" x14ac:dyDescent="0.25">
      <c r="A9" s="13">
        <v>6</v>
      </c>
      <c r="B9" s="1">
        <v>7</v>
      </c>
      <c r="C9" t="str">
        <f>VLOOKUP(Judge6[[#This Row],[Number]],Contestant[[Number]:[Name]],2,FALSE)</f>
        <v>Jasmin</v>
      </c>
      <c r="D9">
        <v>9</v>
      </c>
      <c r="E9">
        <v>9</v>
      </c>
      <c r="F9">
        <v>10</v>
      </c>
      <c r="G9">
        <v>9.5</v>
      </c>
      <c r="H9">
        <v>8.5</v>
      </c>
      <c r="I9">
        <v>9</v>
      </c>
      <c r="J9">
        <v>8</v>
      </c>
    </row>
    <row r="10" spans="1:10" x14ac:dyDescent="0.25">
      <c r="A10" s="13">
        <v>6</v>
      </c>
      <c r="B10" s="1">
        <v>8</v>
      </c>
      <c r="C10" t="str">
        <f>VLOOKUP(Judge6[[#This Row],[Number]],Contestant[[Number]:[Name]],2,FALSE)</f>
        <v>Ida</v>
      </c>
      <c r="D10">
        <v>9</v>
      </c>
      <c r="E10">
        <v>8.5</v>
      </c>
      <c r="F10">
        <v>8</v>
      </c>
      <c r="G10">
        <v>8</v>
      </c>
      <c r="H10">
        <v>8</v>
      </c>
      <c r="I10">
        <v>7</v>
      </c>
      <c r="J10">
        <v>6</v>
      </c>
    </row>
    <row r="11" spans="1:10" x14ac:dyDescent="0.25">
      <c r="A11" s="13">
        <v>6</v>
      </c>
      <c r="B11" s="1">
        <v>9</v>
      </c>
      <c r="C11" t="str">
        <f>VLOOKUP(Judge6[[#This Row],[Number]],Contestant[[Number]:[Name]],2,FALSE)</f>
        <v>Sarina</v>
      </c>
      <c r="D11">
        <v>8</v>
      </c>
      <c r="E11">
        <v>8</v>
      </c>
      <c r="F11">
        <v>9.5</v>
      </c>
      <c r="G11">
        <v>9</v>
      </c>
      <c r="H11">
        <v>9</v>
      </c>
      <c r="I11">
        <v>8.5</v>
      </c>
    </row>
    <row r="12" spans="1:10" x14ac:dyDescent="0.25">
      <c r="A12" s="13">
        <v>6</v>
      </c>
      <c r="B12" s="1">
        <v>10</v>
      </c>
      <c r="C12" t="str">
        <f>VLOOKUP(Judge6[[#This Row],[Number]],Contestant[[Number]:[Name]],2,FALSE)</f>
        <v>Asha</v>
      </c>
      <c r="D12">
        <v>8</v>
      </c>
      <c r="E12">
        <v>9</v>
      </c>
      <c r="F12">
        <v>7.5</v>
      </c>
      <c r="G12">
        <v>8</v>
      </c>
      <c r="H12">
        <v>8</v>
      </c>
      <c r="I12">
        <v>8</v>
      </c>
    </row>
    <row r="13" spans="1:10" x14ac:dyDescent="0.25">
      <c r="A13" s="13">
        <v>6</v>
      </c>
      <c r="B13" s="1" t="s">
        <v>16</v>
      </c>
      <c r="C13" t="str">
        <f>VLOOKUP(Judge6[[#This Row],[Number]],Contestant[[Number]:[Name]],2,FALSE)</f>
        <v>Amaya</v>
      </c>
      <c r="D13">
        <v>8</v>
      </c>
      <c r="E13">
        <v>8</v>
      </c>
      <c r="F13">
        <v>8</v>
      </c>
      <c r="G13">
        <v>8</v>
      </c>
      <c r="H13">
        <v>7</v>
      </c>
      <c r="I13">
        <v>6</v>
      </c>
    </row>
    <row r="14" spans="1:10" x14ac:dyDescent="0.25">
      <c r="A14" s="13">
        <v>6</v>
      </c>
      <c r="B14" s="1" t="s">
        <v>18</v>
      </c>
      <c r="C14" t="str">
        <f>VLOOKUP(Judge6[[#This Row],[Number]],Contestant[[Number]:[Name]],2,FALSE)</f>
        <v>Karina</v>
      </c>
      <c r="D14">
        <v>7</v>
      </c>
      <c r="E14">
        <v>6</v>
      </c>
      <c r="F14">
        <v>9</v>
      </c>
      <c r="G14">
        <v>9</v>
      </c>
      <c r="H14">
        <v>8</v>
      </c>
      <c r="I14">
        <v>7</v>
      </c>
    </row>
    <row r="15" spans="1:10" x14ac:dyDescent="0.25">
      <c r="A15" s="13">
        <v>6</v>
      </c>
      <c r="B15" s="1" t="s">
        <v>19</v>
      </c>
      <c r="C15" t="str">
        <f>VLOOKUP(Judge6[[#This Row],[Number]],Contestant[[Number]:[Name]],2,FALSE)</f>
        <v>Marisa</v>
      </c>
      <c r="D15">
        <v>7</v>
      </c>
      <c r="E15">
        <v>7</v>
      </c>
      <c r="F15">
        <v>8</v>
      </c>
      <c r="G15">
        <v>8</v>
      </c>
      <c r="H15">
        <v>8</v>
      </c>
      <c r="I15">
        <v>7</v>
      </c>
    </row>
    <row r="16" spans="1:10" x14ac:dyDescent="0.25">
      <c r="A16" s="13">
        <v>6</v>
      </c>
      <c r="B16" s="1" t="s">
        <v>20</v>
      </c>
      <c r="C16" t="str">
        <f>VLOOKUP(Judge6[[#This Row],[Number]],Contestant[[Number]:[Name]],2,FALSE)</f>
        <v>Nina</v>
      </c>
      <c r="D16">
        <v>7</v>
      </c>
      <c r="E16">
        <v>7</v>
      </c>
      <c r="F16">
        <v>9</v>
      </c>
      <c r="G16">
        <v>9</v>
      </c>
      <c r="H16">
        <v>7</v>
      </c>
      <c r="I16">
        <v>6</v>
      </c>
      <c r="J16">
        <v>10</v>
      </c>
    </row>
    <row r="17" spans="1:10" x14ac:dyDescent="0.25">
      <c r="A17" s="13">
        <v>6</v>
      </c>
      <c r="B17" s="1" t="s">
        <v>21</v>
      </c>
      <c r="C17" t="str">
        <f>VLOOKUP(Judge6[[#This Row],[Number]],Contestant[[Number]:[Name]],2,FALSE)</f>
        <v>Natasha</v>
      </c>
      <c r="D17">
        <v>8</v>
      </c>
      <c r="E17">
        <v>9</v>
      </c>
      <c r="F17">
        <v>9.5</v>
      </c>
      <c r="G17">
        <v>9</v>
      </c>
      <c r="H17">
        <v>9</v>
      </c>
      <c r="I17">
        <v>8.5</v>
      </c>
      <c r="J17">
        <v>9</v>
      </c>
    </row>
    <row r="18" spans="1:10" x14ac:dyDescent="0.25">
      <c r="A18" s="13">
        <v>6</v>
      </c>
      <c r="B18" s="1" t="s">
        <v>22</v>
      </c>
      <c r="C18" t="str">
        <f>VLOOKUP(Judge6[[#This Row],[Number]],Contestant[[Number]:[Name]],2,FALSE)</f>
        <v>Tara</v>
      </c>
      <c r="D18">
        <v>7</v>
      </c>
      <c r="E18">
        <v>7</v>
      </c>
      <c r="F18">
        <v>8</v>
      </c>
      <c r="G18">
        <v>9</v>
      </c>
      <c r="H18">
        <v>7</v>
      </c>
      <c r="I18">
        <v>6.5</v>
      </c>
    </row>
    <row r="19" spans="1:10" x14ac:dyDescent="0.25">
      <c r="A19" s="13">
        <v>6</v>
      </c>
      <c r="B19" s="1" t="s">
        <v>23</v>
      </c>
      <c r="C19" t="str">
        <f>VLOOKUP(Judge6[[#This Row],[Number]],Contestant[[Number]:[Name]],2,FALSE)</f>
        <v>Anaya</v>
      </c>
      <c r="D19">
        <v>8</v>
      </c>
      <c r="E19">
        <v>9</v>
      </c>
      <c r="F19">
        <v>9</v>
      </c>
      <c r="G19">
        <v>9</v>
      </c>
      <c r="H19">
        <v>8.5</v>
      </c>
      <c r="I19">
        <v>8.5</v>
      </c>
    </row>
    <row r="20" spans="1:10" x14ac:dyDescent="0.25">
      <c r="A20" s="13">
        <v>6</v>
      </c>
      <c r="B20" s="1" t="s">
        <v>62</v>
      </c>
      <c r="C20" t="str">
        <f>VLOOKUP(Judge6[[#This Row],[Number]],Contestant[[Number]:[Name]],2,FALSE)</f>
        <v>Lila</v>
      </c>
      <c r="D20">
        <v>8.5</v>
      </c>
      <c r="E20">
        <v>9</v>
      </c>
      <c r="F20">
        <v>10</v>
      </c>
      <c r="G20">
        <v>10</v>
      </c>
      <c r="H20">
        <v>8</v>
      </c>
      <c r="I20">
        <v>9</v>
      </c>
      <c r="J20">
        <v>8</v>
      </c>
    </row>
    <row r="21" spans="1:10" x14ac:dyDescent="0.25">
      <c r="A21" s="13">
        <v>6</v>
      </c>
      <c r="B21" s="1" t="s">
        <v>63</v>
      </c>
      <c r="C21" t="str">
        <f>VLOOKUP(Judge6[[#This Row],[Number]],Contestant[[Number]:[Name]],2,FALSE)</f>
        <v>Yasmin</v>
      </c>
      <c r="D21">
        <v>6</v>
      </c>
      <c r="E21">
        <v>6</v>
      </c>
      <c r="F21">
        <v>9</v>
      </c>
      <c r="G21">
        <v>9</v>
      </c>
      <c r="H21">
        <v>7</v>
      </c>
      <c r="I21">
        <v>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showGridLines="0" showRowColHeaders="0" workbookViewId="0">
      <selection activeCell="Q13" sqref="Q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abSelected="1" workbookViewId="0">
      <selection activeCell="P6" sqref="P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"/>
    </sheetView>
  </sheetViews>
  <sheetFormatPr defaultRowHeight="15" x14ac:dyDescent="0.25"/>
  <cols>
    <col min="1" max="1" width="14.28515625" customWidth="1"/>
    <col min="2" max="2" width="20.28515625" bestFit="1" customWidth="1"/>
    <col min="4" max="4" width="13.28515625" bestFit="1" customWidth="1"/>
    <col min="5" max="5" width="13.140625" customWidth="1"/>
    <col min="6" max="6" width="13" bestFit="1" customWidth="1"/>
  </cols>
  <sheetData>
    <row r="1" spans="1:5" x14ac:dyDescent="0.25">
      <c r="A1" t="s">
        <v>27</v>
      </c>
      <c r="B1" t="s">
        <v>28</v>
      </c>
      <c r="C1" t="s">
        <v>5</v>
      </c>
      <c r="D1" t="s">
        <v>35</v>
      </c>
      <c r="E1" t="s">
        <v>6</v>
      </c>
    </row>
    <row r="2" spans="1:5" x14ac:dyDescent="0.25">
      <c r="A2" t="s">
        <v>26</v>
      </c>
      <c r="B2" t="s">
        <v>29</v>
      </c>
      <c r="C2" t="s">
        <v>7</v>
      </c>
      <c r="D2" t="s">
        <v>9</v>
      </c>
      <c r="E2" s="8">
        <v>0.1</v>
      </c>
    </row>
    <row r="3" spans="1:5" x14ac:dyDescent="0.25">
      <c r="A3" t="s">
        <v>26</v>
      </c>
      <c r="B3" t="s">
        <v>30</v>
      </c>
      <c r="C3" t="s">
        <v>7</v>
      </c>
      <c r="D3" t="s">
        <v>36</v>
      </c>
      <c r="E3" s="8">
        <v>0.15</v>
      </c>
    </row>
    <row r="4" spans="1:5" x14ac:dyDescent="0.25">
      <c r="A4" t="s">
        <v>8</v>
      </c>
      <c r="B4" t="s">
        <v>31</v>
      </c>
      <c r="C4" t="s">
        <v>7</v>
      </c>
      <c r="D4" t="s">
        <v>9</v>
      </c>
      <c r="E4" s="8">
        <v>0.1</v>
      </c>
    </row>
    <row r="5" spans="1:5" x14ac:dyDescent="0.25">
      <c r="A5" t="s">
        <v>8</v>
      </c>
      <c r="B5" t="s">
        <v>32</v>
      </c>
      <c r="C5" t="s">
        <v>7</v>
      </c>
      <c r="D5" t="s">
        <v>36</v>
      </c>
      <c r="E5" s="8">
        <v>0.15</v>
      </c>
    </row>
    <row r="6" spans="1:5" x14ac:dyDescent="0.25">
      <c r="A6" t="s">
        <v>10</v>
      </c>
      <c r="B6" t="s">
        <v>33</v>
      </c>
      <c r="C6" t="s">
        <v>11</v>
      </c>
      <c r="D6" t="s">
        <v>9</v>
      </c>
      <c r="E6" s="8">
        <v>0.1</v>
      </c>
    </row>
    <row r="7" spans="1:5" x14ac:dyDescent="0.25">
      <c r="A7" t="s">
        <v>10</v>
      </c>
      <c r="B7" t="s">
        <v>34</v>
      </c>
      <c r="C7" t="s">
        <v>11</v>
      </c>
      <c r="D7" t="s">
        <v>36</v>
      </c>
      <c r="E7" s="8">
        <v>0.15</v>
      </c>
    </row>
    <row r="8" spans="1:5" x14ac:dyDescent="0.25">
      <c r="A8" t="s">
        <v>12</v>
      </c>
      <c r="B8" t="s">
        <v>37</v>
      </c>
      <c r="C8" t="s">
        <v>11</v>
      </c>
      <c r="D8" t="s">
        <v>36</v>
      </c>
      <c r="E8" s="8">
        <v>0.25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4" sqref="B4"/>
    </sheetView>
  </sheetViews>
  <sheetFormatPr defaultRowHeight="15" x14ac:dyDescent="0.25"/>
  <cols>
    <col min="1" max="1" width="10.85546875" customWidth="1"/>
    <col min="2" max="2" width="13.5703125" customWidth="1"/>
  </cols>
  <sheetData>
    <row r="1" spans="1:2" x14ac:dyDescent="0.25">
      <c r="A1" t="s">
        <v>13</v>
      </c>
      <c r="B1" t="s">
        <v>14</v>
      </c>
    </row>
    <row r="2" spans="1:2" x14ac:dyDescent="0.25">
      <c r="A2">
        <v>1</v>
      </c>
      <c r="B2" t="s">
        <v>38</v>
      </c>
    </row>
    <row r="3" spans="1:2" x14ac:dyDescent="0.25">
      <c r="A3">
        <v>2</v>
      </c>
      <c r="B3" t="s">
        <v>64</v>
      </c>
    </row>
    <row r="4" spans="1:2" x14ac:dyDescent="0.25">
      <c r="A4">
        <v>3</v>
      </c>
      <c r="B4" t="s">
        <v>39</v>
      </c>
    </row>
    <row r="5" spans="1:2" x14ac:dyDescent="0.25">
      <c r="A5">
        <v>4</v>
      </c>
      <c r="B5" t="s">
        <v>40</v>
      </c>
    </row>
    <row r="6" spans="1:2" x14ac:dyDescent="0.25">
      <c r="A6">
        <v>5</v>
      </c>
      <c r="B6" t="s">
        <v>41</v>
      </c>
    </row>
    <row r="7" spans="1:2" x14ac:dyDescent="0.25">
      <c r="A7">
        <v>6</v>
      </c>
      <c r="B7" t="s">
        <v>42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120" zoomScaleNormal="120" workbookViewId="0">
      <selection activeCell="B6" sqref="B6"/>
    </sheetView>
  </sheetViews>
  <sheetFormatPr defaultRowHeight="15" x14ac:dyDescent="0.25"/>
  <cols>
    <col min="1" max="1" width="12.85546875" style="1" bestFit="1" customWidth="1"/>
    <col min="2" max="2" width="22.5703125" customWidth="1"/>
    <col min="3" max="3" width="11" customWidth="1"/>
  </cols>
  <sheetData>
    <row r="1" spans="1:3" x14ac:dyDescent="0.25">
      <c r="A1" s="1" t="s">
        <v>0</v>
      </c>
      <c r="B1" t="s">
        <v>4</v>
      </c>
      <c r="C1" t="s">
        <v>15</v>
      </c>
    </row>
    <row r="2" spans="1:3" x14ac:dyDescent="0.25">
      <c r="A2" s="1">
        <v>1</v>
      </c>
      <c r="B2" t="s">
        <v>52</v>
      </c>
      <c r="C2" t="s">
        <v>24</v>
      </c>
    </row>
    <row r="3" spans="1:3" x14ac:dyDescent="0.25">
      <c r="A3" s="1">
        <v>2</v>
      </c>
      <c r="B3" t="s">
        <v>53</v>
      </c>
      <c r="C3" t="s">
        <v>24</v>
      </c>
    </row>
    <row r="4" spans="1:3" x14ac:dyDescent="0.25">
      <c r="A4" s="1">
        <v>3</v>
      </c>
      <c r="B4" t="s">
        <v>54</v>
      </c>
      <c r="C4" t="s">
        <v>24</v>
      </c>
    </row>
    <row r="5" spans="1:3" x14ac:dyDescent="0.25">
      <c r="A5" s="1">
        <v>4</v>
      </c>
      <c r="B5" t="s">
        <v>55</v>
      </c>
      <c r="C5" t="s">
        <v>24</v>
      </c>
    </row>
    <row r="6" spans="1:3" x14ac:dyDescent="0.25">
      <c r="A6" s="1">
        <v>5</v>
      </c>
      <c r="B6" t="s">
        <v>56</v>
      </c>
      <c r="C6" t="s">
        <v>24</v>
      </c>
    </row>
    <row r="7" spans="1:3" x14ac:dyDescent="0.25">
      <c r="A7" s="1">
        <v>6</v>
      </c>
      <c r="B7" t="s">
        <v>57</v>
      </c>
      <c r="C7" t="s">
        <v>24</v>
      </c>
    </row>
    <row r="8" spans="1:3" x14ac:dyDescent="0.25">
      <c r="A8" s="1">
        <v>7</v>
      </c>
      <c r="B8" t="s">
        <v>58</v>
      </c>
      <c r="C8" t="s">
        <v>24</v>
      </c>
    </row>
    <row r="9" spans="1:3" x14ac:dyDescent="0.25">
      <c r="A9" s="1">
        <v>8</v>
      </c>
      <c r="B9" t="s">
        <v>59</v>
      </c>
      <c r="C9" t="s">
        <v>24</v>
      </c>
    </row>
    <row r="10" spans="1:3" x14ac:dyDescent="0.25">
      <c r="A10" s="1">
        <v>9</v>
      </c>
      <c r="B10" t="s">
        <v>60</v>
      </c>
      <c r="C10" t="s">
        <v>24</v>
      </c>
    </row>
    <row r="11" spans="1:3" x14ac:dyDescent="0.25">
      <c r="A11" s="1">
        <v>10</v>
      </c>
      <c r="B11" t="s">
        <v>61</v>
      </c>
      <c r="C11" t="s">
        <v>24</v>
      </c>
    </row>
    <row r="12" spans="1:3" x14ac:dyDescent="0.25">
      <c r="A12" s="1" t="s">
        <v>16</v>
      </c>
      <c r="B12" t="s">
        <v>43</v>
      </c>
      <c r="C12" t="s">
        <v>17</v>
      </c>
    </row>
    <row r="13" spans="1:3" x14ac:dyDescent="0.25">
      <c r="A13" s="1" t="s">
        <v>18</v>
      </c>
      <c r="B13" t="s">
        <v>44</v>
      </c>
      <c r="C13" t="s">
        <v>17</v>
      </c>
    </row>
    <row r="14" spans="1:3" x14ac:dyDescent="0.25">
      <c r="A14" s="1" t="s">
        <v>19</v>
      </c>
      <c r="B14" t="s">
        <v>45</v>
      </c>
      <c r="C14" t="s">
        <v>17</v>
      </c>
    </row>
    <row r="15" spans="1:3" x14ac:dyDescent="0.25">
      <c r="A15" s="1" t="s">
        <v>20</v>
      </c>
      <c r="B15" t="s">
        <v>46</v>
      </c>
      <c r="C15" t="s">
        <v>17</v>
      </c>
    </row>
    <row r="16" spans="1:3" x14ac:dyDescent="0.25">
      <c r="A16" s="1" t="s">
        <v>21</v>
      </c>
      <c r="B16" t="s">
        <v>47</v>
      </c>
      <c r="C16" t="s">
        <v>17</v>
      </c>
    </row>
    <row r="17" spans="1:3" x14ac:dyDescent="0.25">
      <c r="A17" s="1" t="s">
        <v>22</v>
      </c>
      <c r="B17" t="s">
        <v>48</v>
      </c>
      <c r="C17" t="s">
        <v>17</v>
      </c>
    </row>
    <row r="18" spans="1:3" x14ac:dyDescent="0.25">
      <c r="A18" s="1" t="s">
        <v>23</v>
      </c>
      <c r="B18" t="s">
        <v>49</v>
      </c>
      <c r="C18" t="s">
        <v>17</v>
      </c>
    </row>
    <row r="19" spans="1:3" x14ac:dyDescent="0.25">
      <c r="A19" s="1" t="s">
        <v>62</v>
      </c>
      <c r="B19" t="s">
        <v>50</v>
      </c>
      <c r="C19" t="s">
        <v>17</v>
      </c>
    </row>
    <row r="20" spans="1:3" x14ac:dyDescent="0.25">
      <c r="A20" s="1" t="s">
        <v>63</v>
      </c>
      <c r="B20" t="s">
        <v>51</v>
      </c>
      <c r="C20" t="s">
        <v>17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D2" sqref="D2:J2"/>
    </sheetView>
  </sheetViews>
  <sheetFormatPr defaultRowHeight="15" x14ac:dyDescent="0.25"/>
  <cols>
    <col min="1" max="1" width="6.140625" hidden="1" customWidth="1"/>
    <col min="2" max="2" width="12.7109375" style="4" customWidth="1"/>
    <col min="3" max="3" width="19.7109375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8" thickBot="1" x14ac:dyDescent="0.35">
      <c r="B1" s="7" t="str">
        <f>"Judge "&amp;A3&amp;":"&amp;VLOOKUP(A3,Judge[],2,FALSE)</f>
        <v>Judge 1:Glynda  </v>
      </c>
      <c r="C1" s="7"/>
    </row>
    <row r="2" spans="1:10" ht="15.75" thickTop="1" x14ac:dyDescent="0.25">
      <c r="A2" s="6" t="s">
        <v>25</v>
      </c>
      <c r="B2" s="10" t="s">
        <v>0</v>
      </c>
      <c r="C2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1</v>
      </c>
      <c r="B3" s="10">
        <v>1</v>
      </c>
      <c r="C3" t="str">
        <f>VLOOKUP(Judge1[[#This Row],[Number]],Contestant[[Number]:[Name]],2,FALSE)</f>
        <v>Saniya</v>
      </c>
      <c r="D3">
        <v>9</v>
      </c>
      <c r="E3">
        <v>9</v>
      </c>
      <c r="F3">
        <v>7</v>
      </c>
      <c r="G3">
        <v>7</v>
      </c>
      <c r="H3">
        <v>9</v>
      </c>
      <c r="I3">
        <v>8</v>
      </c>
    </row>
    <row r="4" spans="1:10" x14ac:dyDescent="0.25">
      <c r="A4" s="13">
        <v>1</v>
      </c>
      <c r="B4" s="10">
        <v>2</v>
      </c>
      <c r="C4" t="str">
        <f>VLOOKUP(Judge1[[#This Row],[Number]],Contestant[[Number]:[Name]],2,FALSE)</f>
        <v>Trisha</v>
      </c>
      <c r="D4">
        <v>9</v>
      </c>
      <c r="E4">
        <v>9</v>
      </c>
      <c r="F4">
        <v>10</v>
      </c>
      <c r="G4">
        <v>10</v>
      </c>
      <c r="H4">
        <v>8</v>
      </c>
      <c r="I4">
        <v>7</v>
      </c>
      <c r="J4">
        <v>9</v>
      </c>
    </row>
    <row r="5" spans="1:10" x14ac:dyDescent="0.25">
      <c r="A5" s="13">
        <v>1</v>
      </c>
      <c r="B5" s="10">
        <v>3</v>
      </c>
      <c r="C5" t="str">
        <f>VLOOKUP(Judge1[[#This Row],[Number]],Contestant[[Number]:[Name]],2,FALSE)</f>
        <v>Mona</v>
      </c>
      <c r="D5">
        <v>9</v>
      </c>
      <c r="E5">
        <v>9</v>
      </c>
      <c r="F5">
        <v>8</v>
      </c>
      <c r="G5">
        <v>9</v>
      </c>
      <c r="H5">
        <v>9</v>
      </c>
      <c r="I5">
        <v>9</v>
      </c>
    </row>
    <row r="6" spans="1:10" x14ac:dyDescent="0.25">
      <c r="A6" s="13">
        <v>1</v>
      </c>
      <c r="B6" s="10">
        <v>4</v>
      </c>
      <c r="C6" t="str">
        <f>VLOOKUP(Judge1[[#This Row],[Number]],Contestant[[Number]:[Name]],2,FALSE)</f>
        <v>Ira</v>
      </c>
      <c r="D6">
        <v>9</v>
      </c>
      <c r="E6">
        <v>8</v>
      </c>
      <c r="F6">
        <v>9</v>
      </c>
      <c r="G6">
        <v>9</v>
      </c>
      <c r="H6">
        <v>8</v>
      </c>
      <c r="I6">
        <v>8</v>
      </c>
    </row>
    <row r="7" spans="1:10" x14ac:dyDescent="0.25">
      <c r="A7" s="13">
        <v>1</v>
      </c>
      <c r="B7" s="10">
        <v>5</v>
      </c>
      <c r="C7" t="str">
        <f>VLOOKUP(Judge1[[#This Row],[Number]],Contestant[[Number]:[Name]],2,FALSE)</f>
        <v>Maya</v>
      </c>
      <c r="D7">
        <v>9</v>
      </c>
      <c r="E7">
        <v>8</v>
      </c>
      <c r="F7">
        <v>10</v>
      </c>
      <c r="G7">
        <v>9</v>
      </c>
      <c r="H7">
        <v>8</v>
      </c>
      <c r="I7">
        <v>8</v>
      </c>
    </row>
    <row r="8" spans="1:10" x14ac:dyDescent="0.25">
      <c r="A8" s="13">
        <v>1</v>
      </c>
      <c r="B8" s="10">
        <v>6</v>
      </c>
      <c r="C8" t="str">
        <f>VLOOKUP(Judge1[[#This Row],[Number]],Contestant[[Number]:[Name]],2,FALSE)</f>
        <v>Diya</v>
      </c>
      <c r="D8">
        <v>9</v>
      </c>
      <c r="E8">
        <v>8</v>
      </c>
      <c r="F8">
        <v>7</v>
      </c>
      <c r="G8">
        <v>7</v>
      </c>
      <c r="H8">
        <v>9</v>
      </c>
      <c r="I8">
        <v>9</v>
      </c>
    </row>
    <row r="9" spans="1:10" x14ac:dyDescent="0.25">
      <c r="A9" s="13">
        <v>1</v>
      </c>
      <c r="B9" s="10">
        <v>7</v>
      </c>
      <c r="C9" t="str">
        <f>VLOOKUP(Judge1[[#This Row],[Number]],Contestant[[Number]:[Name]],2,FALSE)</f>
        <v>Jasmin</v>
      </c>
      <c r="D9">
        <v>9</v>
      </c>
      <c r="E9">
        <v>9</v>
      </c>
      <c r="F9">
        <v>10</v>
      </c>
      <c r="G9">
        <v>10</v>
      </c>
      <c r="H9">
        <v>8</v>
      </c>
      <c r="I9">
        <v>9</v>
      </c>
      <c r="J9">
        <v>8</v>
      </c>
    </row>
    <row r="10" spans="1:10" x14ac:dyDescent="0.25">
      <c r="A10" s="13">
        <v>1</v>
      </c>
      <c r="B10" s="10">
        <v>8</v>
      </c>
      <c r="C10" t="str">
        <f>VLOOKUP(Judge1[[#This Row],[Number]],Contestant[[Number]:[Name]],2,FALSE)</f>
        <v>Ida</v>
      </c>
      <c r="D10">
        <v>8</v>
      </c>
      <c r="E10">
        <v>7</v>
      </c>
      <c r="F10">
        <v>8</v>
      </c>
      <c r="G10">
        <v>9</v>
      </c>
      <c r="H10">
        <v>9</v>
      </c>
      <c r="I10">
        <v>8</v>
      </c>
      <c r="J10">
        <v>10</v>
      </c>
    </row>
    <row r="11" spans="1:10" x14ac:dyDescent="0.25">
      <c r="A11" s="13">
        <v>1</v>
      </c>
      <c r="B11" s="10">
        <v>9</v>
      </c>
      <c r="C11" t="str">
        <f>VLOOKUP(Judge1[[#This Row],[Number]],Contestant[[Number]:[Name]],2,FALSE)</f>
        <v>Sarina</v>
      </c>
      <c r="D11">
        <v>7</v>
      </c>
      <c r="E11">
        <v>6</v>
      </c>
      <c r="F11">
        <v>10</v>
      </c>
      <c r="G11">
        <v>7</v>
      </c>
      <c r="H11">
        <v>7</v>
      </c>
      <c r="I11">
        <v>7</v>
      </c>
    </row>
    <row r="12" spans="1:10" x14ac:dyDescent="0.25">
      <c r="A12" s="13">
        <v>1</v>
      </c>
      <c r="B12" s="10">
        <v>10</v>
      </c>
      <c r="C12" t="str">
        <f>VLOOKUP(Judge1[[#This Row],[Number]],Contestant[[Number]:[Name]],2,FALSE)</f>
        <v>Asha</v>
      </c>
      <c r="D12">
        <v>7</v>
      </c>
      <c r="E12">
        <v>7</v>
      </c>
      <c r="F12">
        <v>8</v>
      </c>
      <c r="G12">
        <v>8</v>
      </c>
      <c r="H12">
        <v>6</v>
      </c>
      <c r="I12">
        <v>7</v>
      </c>
    </row>
    <row r="13" spans="1:10" x14ac:dyDescent="0.25">
      <c r="A13" s="13">
        <v>1</v>
      </c>
      <c r="B13" s="10" t="s">
        <v>16</v>
      </c>
      <c r="C13" t="str">
        <f>VLOOKUP(Judge1[[#This Row],[Number]],Contestant[[Number]:[Name]],2,FALSE)</f>
        <v>Amaya</v>
      </c>
      <c r="D13">
        <v>7</v>
      </c>
      <c r="E13">
        <v>8</v>
      </c>
      <c r="F13">
        <v>8</v>
      </c>
      <c r="G13">
        <v>8</v>
      </c>
      <c r="H13">
        <v>8</v>
      </c>
      <c r="I13">
        <v>8</v>
      </c>
    </row>
    <row r="14" spans="1:10" x14ac:dyDescent="0.25">
      <c r="A14" s="13">
        <v>1</v>
      </c>
      <c r="B14" s="10" t="s">
        <v>18</v>
      </c>
      <c r="C14" t="str">
        <f>VLOOKUP(Judge1[[#This Row],[Number]],Contestant[[Number]:[Name]],2,FALSE)</f>
        <v>Karina</v>
      </c>
      <c r="D14">
        <v>8</v>
      </c>
      <c r="E14">
        <v>7</v>
      </c>
      <c r="F14">
        <v>10</v>
      </c>
      <c r="G14">
        <v>10</v>
      </c>
      <c r="H14">
        <v>7</v>
      </c>
      <c r="I14">
        <v>6</v>
      </c>
    </row>
    <row r="15" spans="1:10" x14ac:dyDescent="0.25">
      <c r="A15" s="13">
        <v>1</v>
      </c>
      <c r="B15" s="10" t="s">
        <v>19</v>
      </c>
      <c r="C15" t="str">
        <f>VLOOKUP(Judge1[[#This Row],[Number]],Contestant[[Number]:[Name]],2,FALSE)</f>
        <v>Marisa</v>
      </c>
      <c r="D15">
        <v>9</v>
      </c>
      <c r="E15">
        <v>9</v>
      </c>
      <c r="F15">
        <v>8</v>
      </c>
      <c r="G15">
        <v>8</v>
      </c>
      <c r="H15">
        <v>7</v>
      </c>
      <c r="I15">
        <v>7</v>
      </c>
    </row>
    <row r="16" spans="1:10" x14ac:dyDescent="0.25">
      <c r="A16" s="13">
        <v>1</v>
      </c>
      <c r="B16" s="10" t="s">
        <v>20</v>
      </c>
      <c r="C16" t="str">
        <f>VLOOKUP(Judge1[[#This Row],[Number]],Contestant[[Number]:[Name]],2,FALSE)</f>
        <v>Nina</v>
      </c>
      <c r="D16">
        <v>7</v>
      </c>
      <c r="E16">
        <v>7</v>
      </c>
      <c r="F16">
        <v>9</v>
      </c>
      <c r="G16">
        <v>9</v>
      </c>
      <c r="H16">
        <v>7</v>
      </c>
      <c r="I16">
        <v>7</v>
      </c>
      <c r="J16">
        <v>8</v>
      </c>
    </row>
    <row r="17" spans="1:10" x14ac:dyDescent="0.25">
      <c r="A17" s="13">
        <v>1</v>
      </c>
      <c r="B17" s="10" t="s">
        <v>21</v>
      </c>
      <c r="C17" t="str">
        <f>VLOOKUP(Judge1[[#This Row],[Number]],Contestant[[Number]:[Name]],2,FALSE)</f>
        <v>Natasha</v>
      </c>
      <c r="D17">
        <v>9</v>
      </c>
      <c r="E17">
        <v>8</v>
      </c>
      <c r="F17">
        <v>8</v>
      </c>
      <c r="G17">
        <v>7</v>
      </c>
      <c r="H17">
        <v>8</v>
      </c>
      <c r="I17">
        <v>8</v>
      </c>
      <c r="J17">
        <v>8</v>
      </c>
    </row>
    <row r="18" spans="1:10" x14ac:dyDescent="0.25">
      <c r="A18" s="13">
        <v>1</v>
      </c>
      <c r="B18" s="10" t="s">
        <v>22</v>
      </c>
      <c r="C18" t="str">
        <f>VLOOKUP(Judge1[[#This Row],[Number]],Contestant[[Number]:[Name]],2,FALSE)</f>
        <v>Tara</v>
      </c>
      <c r="D18">
        <v>8</v>
      </c>
      <c r="E18">
        <v>8</v>
      </c>
      <c r="F18">
        <v>10</v>
      </c>
      <c r="G18">
        <v>10</v>
      </c>
      <c r="H18">
        <v>9</v>
      </c>
      <c r="I18">
        <v>9</v>
      </c>
    </row>
    <row r="19" spans="1:10" x14ac:dyDescent="0.25">
      <c r="A19" s="13">
        <v>1</v>
      </c>
      <c r="B19" s="10" t="s">
        <v>23</v>
      </c>
      <c r="C19" t="str">
        <f>VLOOKUP(Judge1[[#This Row],[Number]],Contestant[[Number]:[Name]],2,FALSE)</f>
        <v>Anaya</v>
      </c>
      <c r="D19">
        <v>6</v>
      </c>
      <c r="E19">
        <v>7</v>
      </c>
      <c r="F19">
        <v>7</v>
      </c>
      <c r="G19">
        <v>7</v>
      </c>
      <c r="H19">
        <v>6</v>
      </c>
      <c r="I19">
        <v>7</v>
      </c>
    </row>
    <row r="20" spans="1:10" x14ac:dyDescent="0.25">
      <c r="A20" s="13">
        <v>1</v>
      </c>
      <c r="B20" s="10" t="s">
        <v>62</v>
      </c>
      <c r="C20" t="str">
        <f>VLOOKUP(Judge1[[#This Row],[Number]],Contestant[[Number]:[Name]],2,FALSE)</f>
        <v>Lila</v>
      </c>
      <c r="D20">
        <v>6</v>
      </c>
      <c r="E20">
        <v>7</v>
      </c>
      <c r="F20">
        <v>8</v>
      </c>
      <c r="G20">
        <v>8</v>
      </c>
      <c r="H20">
        <v>7</v>
      </c>
      <c r="I20">
        <v>7</v>
      </c>
      <c r="J20">
        <v>8</v>
      </c>
    </row>
    <row r="21" spans="1:10" x14ac:dyDescent="0.25">
      <c r="A21" s="13">
        <v>1</v>
      </c>
      <c r="B21" s="10" t="s">
        <v>63</v>
      </c>
      <c r="C21" t="str">
        <f>VLOOKUP(Judge1[[#This Row],[Number]],Contestant[[Number]:[Name]],2,FALSE)</f>
        <v>Yasmin</v>
      </c>
      <c r="D21">
        <v>8</v>
      </c>
      <c r="E21">
        <v>8</v>
      </c>
      <c r="F21">
        <v>6</v>
      </c>
      <c r="G21">
        <v>6</v>
      </c>
      <c r="H21">
        <v>6</v>
      </c>
      <c r="I21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K1" sqref="K1:K1048576"/>
    </sheetView>
  </sheetViews>
  <sheetFormatPr defaultRowHeight="15" x14ac:dyDescent="0.25"/>
  <cols>
    <col min="1" max="1" width="6.140625" hidden="1" customWidth="1"/>
    <col min="2" max="2" width="20.42578125" customWidth="1"/>
    <col min="3" max="3" width="15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8" thickBot="1" x14ac:dyDescent="0.35">
      <c r="B1" s="7" t="str">
        <f>"Judge "&amp;A15&amp;":"&amp;VLOOKUP(A15,Judge[],2,FALSE)</f>
        <v>Judge 2:Ethel</v>
      </c>
    </row>
    <row r="2" spans="1:10" ht="15.75" thickTop="1" x14ac:dyDescent="0.25">
      <c r="A2" s="6" t="s">
        <v>25</v>
      </c>
      <c r="B2" s="2" t="s">
        <v>0</v>
      </c>
      <c r="C2" s="3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2</v>
      </c>
      <c r="B3" s="10">
        <v>1</v>
      </c>
      <c r="C3" t="str">
        <f>VLOOKUP(Judge2[[#This Row],[Number]],Contestant[[Number]:[Name]],2,FALSE)</f>
        <v>Saniya</v>
      </c>
      <c r="D3">
        <v>8</v>
      </c>
      <c r="E3">
        <v>9</v>
      </c>
      <c r="F3">
        <v>7</v>
      </c>
      <c r="G3">
        <v>7</v>
      </c>
      <c r="H3">
        <v>9</v>
      </c>
      <c r="I3">
        <v>9</v>
      </c>
    </row>
    <row r="4" spans="1:10" x14ac:dyDescent="0.25">
      <c r="A4" s="13">
        <v>2</v>
      </c>
      <c r="B4" s="10">
        <v>2</v>
      </c>
      <c r="C4" t="str">
        <f>VLOOKUP(Judge2[[#This Row],[Number]],Contestant[[Number]:[Name]],2,FALSE)</f>
        <v>Trisha</v>
      </c>
      <c r="D4">
        <v>7</v>
      </c>
      <c r="E4">
        <v>8</v>
      </c>
      <c r="F4">
        <v>8</v>
      </c>
      <c r="G4">
        <v>9</v>
      </c>
      <c r="H4">
        <v>8</v>
      </c>
      <c r="I4">
        <v>7</v>
      </c>
      <c r="J4">
        <v>9</v>
      </c>
    </row>
    <row r="5" spans="1:10" x14ac:dyDescent="0.25">
      <c r="A5" s="13">
        <v>2</v>
      </c>
      <c r="B5" s="10">
        <v>3</v>
      </c>
      <c r="C5" t="str">
        <f>VLOOKUP(Judge2[[#This Row],[Number]],Contestant[[Number]:[Name]],2,FALSE)</f>
        <v>Mona</v>
      </c>
      <c r="D5">
        <v>7</v>
      </c>
      <c r="E5">
        <v>6</v>
      </c>
      <c r="F5">
        <v>8</v>
      </c>
      <c r="G5">
        <v>7</v>
      </c>
      <c r="H5">
        <v>7</v>
      </c>
      <c r="I5">
        <v>6</v>
      </c>
    </row>
    <row r="6" spans="1:10" x14ac:dyDescent="0.25">
      <c r="A6" s="13">
        <v>2</v>
      </c>
      <c r="B6" s="10">
        <v>4</v>
      </c>
      <c r="C6" t="str">
        <f>VLOOKUP(Judge2[[#This Row],[Number]],Contestant[[Number]:[Name]],2,FALSE)</f>
        <v>Ira</v>
      </c>
      <c r="D6">
        <v>8</v>
      </c>
      <c r="E6">
        <v>8</v>
      </c>
      <c r="F6">
        <v>7</v>
      </c>
      <c r="G6">
        <v>7</v>
      </c>
      <c r="H6">
        <v>8</v>
      </c>
      <c r="I6">
        <v>7</v>
      </c>
    </row>
    <row r="7" spans="1:10" x14ac:dyDescent="0.25">
      <c r="A7" s="13">
        <v>2</v>
      </c>
      <c r="B7" s="10">
        <v>5</v>
      </c>
      <c r="C7" t="str">
        <f>VLOOKUP(Judge2[[#This Row],[Number]],Contestant[[Number]:[Name]],2,FALSE)</f>
        <v>Maya</v>
      </c>
      <c r="D7">
        <v>8</v>
      </c>
      <c r="E7">
        <v>8</v>
      </c>
      <c r="F7">
        <v>9</v>
      </c>
      <c r="G7">
        <v>9</v>
      </c>
      <c r="H7">
        <v>9</v>
      </c>
      <c r="I7">
        <v>8</v>
      </c>
    </row>
    <row r="8" spans="1:10" x14ac:dyDescent="0.25">
      <c r="A8" s="13">
        <v>2</v>
      </c>
      <c r="B8" s="10">
        <v>6</v>
      </c>
      <c r="C8" t="str">
        <f>VLOOKUP(Judge2[[#This Row],[Number]],Contestant[[Number]:[Name]],2,FALSE)</f>
        <v>Diya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</row>
    <row r="9" spans="1:10" x14ac:dyDescent="0.25">
      <c r="A9" s="13">
        <v>2</v>
      </c>
      <c r="B9" s="10">
        <v>7</v>
      </c>
      <c r="C9" t="str">
        <f>VLOOKUP(Judge2[[#This Row],[Number]],Contestant[[Number]:[Name]],2,FALSE)</f>
        <v>Jasmin</v>
      </c>
      <c r="D9">
        <v>9</v>
      </c>
      <c r="E9">
        <v>9</v>
      </c>
      <c r="F9">
        <v>8</v>
      </c>
      <c r="G9">
        <v>8</v>
      </c>
      <c r="H9">
        <v>10</v>
      </c>
      <c r="I9">
        <v>10</v>
      </c>
      <c r="J9">
        <v>9</v>
      </c>
    </row>
    <row r="10" spans="1:10" x14ac:dyDescent="0.25">
      <c r="A10" s="13">
        <v>2</v>
      </c>
      <c r="B10" s="10">
        <v>8</v>
      </c>
      <c r="C10" t="str">
        <f>VLOOKUP(Judge2[[#This Row],[Number]],Contestant[[Number]:[Name]],2,FALSE)</f>
        <v>Ida</v>
      </c>
      <c r="D10">
        <v>9</v>
      </c>
      <c r="E10">
        <v>9</v>
      </c>
      <c r="F10">
        <v>8</v>
      </c>
      <c r="G10">
        <v>8</v>
      </c>
      <c r="H10">
        <v>8</v>
      </c>
      <c r="I10">
        <v>8</v>
      </c>
      <c r="J10">
        <v>6</v>
      </c>
    </row>
    <row r="11" spans="1:10" x14ac:dyDescent="0.25">
      <c r="A11" s="13">
        <v>2</v>
      </c>
      <c r="B11" s="10">
        <v>9</v>
      </c>
      <c r="C11" t="str">
        <f>VLOOKUP(Judge2[[#This Row],[Number]],Contestant[[Number]:[Name]],2,FALSE)</f>
        <v>Sarina</v>
      </c>
      <c r="D11">
        <v>8</v>
      </c>
      <c r="E11">
        <v>8</v>
      </c>
      <c r="F11">
        <v>7</v>
      </c>
      <c r="G11">
        <v>7</v>
      </c>
      <c r="H11">
        <v>7</v>
      </c>
      <c r="I11">
        <v>8</v>
      </c>
    </row>
    <row r="12" spans="1:10" x14ac:dyDescent="0.25">
      <c r="A12" s="13">
        <v>2</v>
      </c>
      <c r="B12" s="10">
        <v>10</v>
      </c>
      <c r="C12" t="str">
        <f>VLOOKUP(Judge2[[#This Row],[Number]],Contestant[[Number]:[Name]],2,FALSE)</f>
        <v>Asha</v>
      </c>
      <c r="D12">
        <v>8</v>
      </c>
      <c r="E12">
        <v>8</v>
      </c>
      <c r="F12">
        <v>9</v>
      </c>
      <c r="G12">
        <v>9</v>
      </c>
      <c r="H12">
        <v>8</v>
      </c>
      <c r="I12">
        <v>8</v>
      </c>
    </row>
    <row r="13" spans="1:10" x14ac:dyDescent="0.25">
      <c r="A13" s="13">
        <v>2</v>
      </c>
      <c r="B13" s="10" t="s">
        <v>16</v>
      </c>
      <c r="C13" t="str">
        <f>VLOOKUP(Judge2[[#This Row],[Number]],Contestant[[Number]:[Name]],2,FALSE)</f>
        <v>Amaya</v>
      </c>
      <c r="D13">
        <v>8</v>
      </c>
      <c r="E13">
        <v>9</v>
      </c>
      <c r="F13">
        <v>7</v>
      </c>
      <c r="G13">
        <v>8</v>
      </c>
      <c r="H13">
        <v>7</v>
      </c>
      <c r="I13">
        <v>7</v>
      </c>
    </row>
    <row r="14" spans="1:10" x14ac:dyDescent="0.25">
      <c r="A14" s="13">
        <v>2</v>
      </c>
      <c r="B14" s="10" t="s">
        <v>18</v>
      </c>
      <c r="C14" t="str">
        <f>VLOOKUP(Judge2[[#This Row],[Number]],Contestant[[Number]:[Name]],2,FALSE)</f>
        <v>Karina</v>
      </c>
      <c r="D14">
        <v>7</v>
      </c>
      <c r="E14">
        <v>7</v>
      </c>
      <c r="F14">
        <v>7</v>
      </c>
      <c r="G14">
        <v>7</v>
      </c>
      <c r="H14">
        <v>8</v>
      </c>
      <c r="I14">
        <v>7</v>
      </c>
    </row>
    <row r="15" spans="1:10" x14ac:dyDescent="0.25">
      <c r="A15" s="13">
        <v>2</v>
      </c>
      <c r="B15" s="10" t="s">
        <v>19</v>
      </c>
      <c r="C15" t="str">
        <f>VLOOKUP(Judge2[[#This Row],[Number]],Contestant[[Number]:[Name]],2,FALSE)</f>
        <v>Marisa</v>
      </c>
      <c r="D15">
        <v>9</v>
      </c>
      <c r="E15">
        <v>9</v>
      </c>
      <c r="F15">
        <v>9</v>
      </c>
      <c r="G15">
        <v>9</v>
      </c>
      <c r="H15">
        <v>9</v>
      </c>
      <c r="I15">
        <v>9</v>
      </c>
    </row>
    <row r="16" spans="1:10" x14ac:dyDescent="0.25">
      <c r="A16" s="13">
        <v>2</v>
      </c>
      <c r="B16" s="10" t="s">
        <v>20</v>
      </c>
      <c r="C16" t="str">
        <f>VLOOKUP(Judge2[[#This Row],[Number]],Contestant[[Number]:[Name]],2,FALSE)</f>
        <v>Nina</v>
      </c>
      <c r="D16">
        <v>9</v>
      </c>
      <c r="E16">
        <v>8</v>
      </c>
      <c r="F16">
        <v>8</v>
      </c>
      <c r="G16">
        <v>8</v>
      </c>
      <c r="H16">
        <v>9</v>
      </c>
      <c r="I16">
        <v>9</v>
      </c>
      <c r="J16">
        <v>8</v>
      </c>
    </row>
    <row r="17" spans="1:10" x14ac:dyDescent="0.25">
      <c r="A17" s="13">
        <v>2</v>
      </c>
      <c r="B17" s="10" t="s">
        <v>21</v>
      </c>
      <c r="C17" t="str">
        <f>VLOOKUP(Judge2[[#This Row],[Number]],Contestant[[Number]:[Name]],2,FALSE)</f>
        <v>Natasha</v>
      </c>
      <c r="D17">
        <v>8</v>
      </c>
      <c r="E17">
        <v>8</v>
      </c>
      <c r="F17">
        <v>8</v>
      </c>
      <c r="G17">
        <v>8</v>
      </c>
      <c r="H17">
        <v>9</v>
      </c>
      <c r="I17">
        <v>9</v>
      </c>
      <c r="J17">
        <v>10</v>
      </c>
    </row>
    <row r="18" spans="1:10" x14ac:dyDescent="0.25">
      <c r="A18" s="13">
        <v>2</v>
      </c>
      <c r="B18" s="10" t="s">
        <v>22</v>
      </c>
      <c r="C18" t="str">
        <f>VLOOKUP(Judge2[[#This Row],[Number]],Contestant[[Number]:[Name]],2,FALSE)</f>
        <v>Tara</v>
      </c>
      <c r="D18">
        <v>7</v>
      </c>
      <c r="E18">
        <v>7</v>
      </c>
      <c r="F18">
        <v>8</v>
      </c>
      <c r="G18">
        <v>7</v>
      </c>
      <c r="H18">
        <v>10</v>
      </c>
      <c r="I18">
        <v>10</v>
      </c>
    </row>
    <row r="19" spans="1:10" x14ac:dyDescent="0.25">
      <c r="A19" s="13">
        <v>2</v>
      </c>
      <c r="B19" s="10" t="s">
        <v>23</v>
      </c>
      <c r="C19" t="str">
        <f>VLOOKUP(Judge2[[#This Row],[Number]],Contestant[[Number]:[Name]],2,FALSE)</f>
        <v>Anaya</v>
      </c>
      <c r="D19">
        <v>7</v>
      </c>
      <c r="E19">
        <v>8</v>
      </c>
      <c r="F19">
        <v>7</v>
      </c>
      <c r="G19">
        <v>6</v>
      </c>
      <c r="H19">
        <v>9</v>
      </c>
      <c r="I19">
        <v>9</v>
      </c>
    </row>
    <row r="20" spans="1:10" x14ac:dyDescent="0.25">
      <c r="A20" s="13">
        <v>2</v>
      </c>
      <c r="B20" s="10" t="s">
        <v>62</v>
      </c>
      <c r="C20" t="str">
        <f>VLOOKUP(Judge2[[#This Row],[Number]],Contestant[[Number]:[Name]],2,FALSE)</f>
        <v>Lila</v>
      </c>
      <c r="D20">
        <v>7</v>
      </c>
      <c r="E20">
        <v>8</v>
      </c>
      <c r="F20">
        <v>8</v>
      </c>
      <c r="G20">
        <v>7</v>
      </c>
      <c r="H20">
        <v>7</v>
      </c>
      <c r="I20">
        <v>8</v>
      </c>
      <c r="J20">
        <v>7</v>
      </c>
    </row>
    <row r="21" spans="1:10" x14ac:dyDescent="0.25">
      <c r="A21" s="13">
        <v>2</v>
      </c>
      <c r="B21" s="10" t="s">
        <v>63</v>
      </c>
      <c r="C21" t="str">
        <f>VLOOKUP(Judge2[[#This Row],[Number]],Contestant[[Number]:[Name]],2,FALSE)</f>
        <v>Yasmin</v>
      </c>
      <c r="D21">
        <v>8</v>
      </c>
      <c r="E21">
        <v>9</v>
      </c>
      <c r="F21">
        <v>8</v>
      </c>
      <c r="G21">
        <v>9</v>
      </c>
      <c r="H21">
        <v>8</v>
      </c>
      <c r="I21">
        <v>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1"/>
  <sheetViews>
    <sheetView topLeftCell="B1" workbookViewId="0">
      <selection activeCell="K1" sqref="K1:K1048576"/>
    </sheetView>
  </sheetViews>
  <sheetFormatPr defaultRowHeight="15" x14ac:dyDescent="0.25"/>
  <cols>
    <col min="1" max="1" width="6.140625" hidden="1" customWidth="1"/>
    <col min="2" max="2" width="15" style="1" bestFit="1" customWidth="1"/>
    <col min="3" max="3" width="26.140625" style="11" customWidth="1"/>
    <col min="4" max="4" width="12.42578125" bestFit="1" customWidth="1"/>
    <col min="5" max="5" width="15.42578125" bestFit="1" customWidth="1"/>
    <col min="6" max="6" width="13.85546875" bestFit="1" customWidth="1"/>
    <col min="7" max="7" width="18.28515625" bestFit="1" customWidth="1"/>
    <col min="8" max="8" width="12.85546875" bestFit="1" customWidth="1"/>
    <col min="9" max="9" width="15.85546875" bestFit="1" customWidth="1"/>
    <col min="10" max="10" width="7" bestFit="1" customWidth="1"/>
  </cols>
  <sheetData>
    <row r="1" spans="1:10" ht="17.25" x14ac:dyDescent="0.3">
      <c r="B1" s="14" t="str">
        <f>"Judge "&amp;A15&amp;":"&amp;VLOOKUP(A15,Judge[],2,FALSE)</f>
        <v>Judge 3:Jonie  </v>
      </c>
    </row>
    <row r="2" spans="1:10" x14ac:dyDescent="0.25">
      <c r="A2" s="6" t="s">
        <v>25</v>
      </c>
      <c r="B2" s="2" t="s">
        <v>0</v>
      </c>
      <c r="C2" s="12" t="s">
        <v>4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37</v>
      </c>
    </row>
    <row r="3" spans="1:10" x14ac:dyDescent="0.25">
      <c r="A3" s="13">
        <v>3</v>
      </c>
      <c r="B3" s="1">
        <v>1</v>
      </c>
      <c r="C3" t="str">
        <f>VLOOKUP(Judge3[[#This Row],[Number]],Contestant[[Number]:[Name]],2,FALSE)</f>
        <v>Saniya</v>
      </c>
      <c r="D3">
        <v>7</v>
      </c>
      <c r="E3">
        <v>6</v>
      </c>
      <c r="F3">
        <v>8</v>
      </c>
      <c r="G3">
        <v>5</v>
      </c>
      <c r="H3">
        <v>6</v>
      </c>
      <c r="I3">
        <v>6</v>
      </c>
    </row>
    <row r="4" spans="1:10" x14ac:dyDescent="0.25">
      <c r="A4" s="13">
        <v>3</v>
      </c>
      <c r="B4" s="1">
        <v>2</v>
      </c>
      <c r="C4" t="str">
        <f>VLOOKUP(Judge3[[#This Row],[Number]],Contestant[[Number]:[Name]],2,FALSE)</f>
        <v>Trisha</v>
      </c>
      <c r="D4">
        <v>7</v>
      </c>
      <c r="E4">
        <v>7</v>
      </c>
      <c r="F4">
        <v>6</v>
      </c>
      <c r="G4">
        <v>7</v>
      </c>
      <c r="H4">
        <v>7</v>
      </c>
      <c r="I4">
        <v>8</v>
      </c>
      <c r="J4">
        <v>8</v>
      </c>
    </row>
    <row r="5" spans="1:10" x14ac:dyDescent="0.25">
      <c r="A5" s="13">
        <v>3</v>
      </c>
      <c r="B5" s="1">
        <v>3</v>
      </c>
      <c r="C5" t="str">
        <f>VLOOKUP(Judge3[[#This Row],[Number]],Contestant[[Number]:[Name]],2,FALSE)</f>
        <v>Mona</v>
      </c>
      <c r="D5">
        <v>6</v>
      </c>
      <c r="E5">
        <v>5</v>
      </c>
      <c r="F5">
        <v>6</v>
      </c>
      <c r="G5">
        <v>5</v>
      </c>
      <c r="H5">
        <v>8</v>
      </c>
      <c r="I5">
        <v>7</v>
      </c>
    </row>
    <row r="6" spans="1:10" x14ac:dyDescent="0.25">
      <c r="A6" s="13">
        <v>3</v>
      </c>
      <c r="B6" s="1">
        <v>4</v>
      </c>
      <c r="C6" t="str">
        <f>VLOOKUP(Judge3[[#This Row],[Number]],Contestant[[Number]:[Name]],2,FALSE)</f>
        <v>Ira</v>
      </c>
      <c r="D6">
        <v>9</v>
      </c>
      <c r="E6">
        <v>9</v>
      </c>
      <c r="F6">
        <v>8</v>
      </c>
      <c r="G6">
        <v>9</v>
      </c>
      <c r="H6">
        <v>9</v>
      </c>
      <c r="I6">
        <v>8</v>
      </c>
    </row>
    <row r="7" spans="1:10" x14ac:dyDescent="0.25">
      <c r="A7" s="13">
        <v>3</v>
      </c>
      <c r="B7" s="1">
        <v>5</v>
      </c>
      <c r="C7" t="str">
        <f>VLOOKUP(Judge3[[#This Row],[Number]],Contestant[[Number]:[Name]],2,FALSE)</f>
        <v>Maya</v>
      </c>
      <c r="D7">
        <v>9</v>
      </c>
      <c r="E7">
        <v>7</v>
      </c>
      <c r="F7">
        <v>8</v>
      </c>
      <c r="G7">
        <v>7</v>
      </c>
      <c r="H7">
        <v>8</v>
      </c>
      <c r="I7">
        <v>8</v>
      </c>
    </row>
    <row r="8" spans="1:10" x14ac:dyDescent="0.25">
      <c r="A8" s="13">
        <v>3</v>
      </c>
      <c r="B8" s="1">
        <v>6</v>
      </c>
      <c r="C8" t="str">
        <f>VLOOKUP(Judge3[[#This Row],[Number]],Contestant[[Number]:[Name]],2,FALSE)</f>
        <v>Diya</v>
      </c>
      <c r="D8">
        <v>5</v>
      </c>
      <c r="E8">
        <v>6</v>
      </c>
      <c r="F8">
        <v>6</v>
      </c>
      <c r="G8">
        <v>6</v>
      </c>
      <c r="H8">
        <v>6</v>
      </c>
      <c r="I8">
        <v>7</v>
      </c>
    </row>
    <row r="9" spans="1:10" x14ac:dyDescent="0.25">
      <c r="A9" s="13">
        <v>3</v>
      </c>
      <c r="B9" s="1">
        <v>7</v>
      </c>
      <c r="C9" t="str">
        <f>VLOOKUP(Judge3[[#This Row],[Number]],Contestant[[Number]:[Name]],2,FALSE)</f>
        <v>Jasmin</v>
      </c>
      <c r="D9">
        <v>4</v>
      </c>
      <c r="E9">
        <v>5</v>
      </c>
      <c r="F9">
        <v>5</v>
      </c>
      <c r="G9">
        <v>5</v>
      </c>
      <c r="H9">
        <v>5</v>
      </c>
      <c r="I9">
        <v>5</v>
      </c>
      <c r="J9">
        <v>8</v>
      </c>
    </row>
    <row r="10" spans="1:10" x14ac:dyDescent="0.25">
      <c r="A10" s="13">
        <v>3</v>
      </c>
      <c r="B10" s="1">
        <v>8</v>
      </c>
      <c r="C10" t="str">
        <f>VLOOKUP(Judge3[[#This Row],[Number]],Contestant[[Number]:[Name]],2,FALSE)</f>
        <v>Ida</v>
      </c>
      <c r="D10">
        <v>7</v>
      </c>
      <c r="E10">
        <v>8</v>
      </c>
      <c r="F10">
        <v>7</v>
      </c>
      <c r="G10">
        <v>8</v>
      </c>
      <c r="H10">
        <v>8</v>
      </c>
      <c r="I10">
        <v>8</v>
      </c>
      <c r="J10">
        <v>5</v>
      </c>
    </row>
    <row r="11" spans="1:10" x14ac:dyDescent="0.25">
      <c r="A11" s="13">
        <v>3</v>
      </c>
      <c r="B11" s="1">
        <v>9</v>
      </c>
      <c r="C11" t="str">
        <f>VLOOKUP(Judge3[[#This Row],[Number]],Contestant[[Number]:[Name]],2,FALSE)</f>
        <v>Sarina</v>
      </c>
      <c r="D11">
        <v>7</v>
      </c>
      <c r="E11">
        <v>9</v>
      </c>
      <c r="F11">
        <v>6</v>
      </c>
      <c r="G11">
        <v>9</v>
      </c>
      <c r="H11">
        <v>9</v>
      </c>
      <c r="I11">
        <v>8</v>
      </c>
    </row>
    <row r="12" spans="1:10" x14ac:dyDescent="0.25">
      <c r="A12" s="13">
        <v>3</v>
      </c>
      <c r="B12" s="1">
        <v>10</v>
      </c>
      <c r="C12" t="str">
        <f>VLOOKUP(Judge3[[#This Row],[Number]],Contestant[[Number]:[Name]],2,FALSE)</f>
        <v>Asha</v>
      </c>
      <c r="D12">
        <v>8</v>
      </c>
      <c r="E12">
        <v>5</v>
      </c>
      <c r="F12">
        <v>6</v>
      </c>
      <c r="G12">
        <v>5</v>
      </c>
      <c r="H12">
        <v>8</v>
      </c>
      <c r="I12">
        <v>8</v>
      </c>
    </row>
    <row r="13" spans="1:10" x14ac:dyDescent="0.25">
      <c r="A13" s="13">
        <v>3</v>
      </c>
      <c r="B13" s="1" t="s">
        <v>16</v>
      </c>
      <c r="C13" t="str">
        <f>VLOOKUP(Judge3[[#This Row],[Number]],Contestant[[Number]:[Name]],2,FALSE)</f>
        <v>Amaya</v>
      </c>
      <c r="D13">
        <v>8</v>
      </c>
      <c r="E13">
        <v>5</v>
      </c>
      <c r="F13">
        <v>7</v>
      </c>
      <c r="G13">
        <v>5</v>
      </c>
      <c r="H13">
        <v>8</v>
      </c>
      <c r="I13">
        <v>7</v>
      </c>
    </row>
    <row r="14" spans="1:10" x14ac:dyDescent="0.25">
      <c r="A14" s="13">
        <v>3</v>
      </c>
      <c r="B14" s="1" t="s">
        <v>18</v>
      </c>
      <c r="C14" t="str">
        <f>VLOOKUP(Judge3[[#This Row],[Number]],Contestant[[Number]:[Name]],2,FALSE)</f>
        <v>Karina</v>
      </c>
      <c r="D14">
        <v>9</v>
      </c>
      <c r="E14">
        <v>9</v>
      </c>
      <c r="F14">
        <v>9</v>
      </c>
      <c r="G14">
        <v>8</v>
      </c>
      <c r="H14">
        <v>9</v>
      </c>
      <c r="I14">
        <v>9</v>
      </c>
    </row>
    <row r="15" spans="1:10" x14ac:dyDescent="0.25">
      <c r="A15" s="13">
        <v>3</v>
      </c>
      <c r="B15" s="1" t="s">
        <v>19</v>
      </c>
      <c r="C15" t="str">
        <f>VLOOKUP(Judge3[[#This Row],[Number]],Contestant[[Number]:[Name]],2,FALSE)</f>
        <v>Marisa</v>
      </c>
      <c r="D15">
        <v>9</v>
      </c>
      <c r="E15">
        <v>6</v>
      </c>
      <c r="F15">
        <v>7</v>
      </c>
      <c r="G15">
        <v>6</v>
      </c>
      <c r="H15">
        <v>7</v>
      </c>
      <c r="I15">
        <v>7</v>
      </c>
    </row>
    <row r="16" spans="1:10" x14ac:dyDescent="0.25">
      <c r="A16" s="13">
        <v>3</v>
      </c>
      <c r="B16" s="1" t="s">
        <v>20</v>
      </c>
      <c r="C16" t="str">
        <f>VLOOKUP(Judge3[[#This Row],[Number]],Contestant[[Number]:[Name]],2,FALSE)</f>
        <v>Nina</v>
      </c>
      <c r="D16">
        <v>6</v>
      </c>
      <c r="E16">
        <v>8</v>
      </c>
      <c r="F16">
        <v>8</v>
      </c>
      <c r="G16">
        <v>8</v>
      </c>
      <c r="H16">
        <v>7</v>
      </c>
      <c r="I16">
        <v>8</v>
      </c>
      <c r="J16">
        <v>5</v>
      </c>
    </row>
    <row r="17" spans="1:10" x14ac:dyDescent="0.25">
      <c r="A17" s="13">
        <v>3</v>
      </c>
      <c r="B17" s="1" t="s">
        <v>21</v>
      </c>
      <c r="C17" t="str">
        <f>VLOOKUP(Judge3[[#This Row],[Number]],Contestant[[Number]:[Name]],2,FALSE)</f>
        <v>Natasha</v>
      </c>
      <c r="D17">
        <v>8</v>
      </c>
      <c r="F17">
        <v>8</v>
      </c>
      <c r="G17">
        <v>8</v>
      </c>
      <c r="H17">
        <v>9</v>
      </c>
      <c r="I17">
        <v>9</v>
      </c>
      <c r="J17">
        <v>7</v>
      </c>
    </row>
    <row r="18" spans="1:10" x14ac:dyDescent="0.25">
      <c r="A18" s="13">
        <v>3</v>
      </c>
      <c r="B18" s="1" t="s">
        <v>22</v>
      </c>
      <c r="C18" t="str">
        <f>VLOOKUP(Judge3[[#This Row],[Number]],Contestant[[Number]:[Name]],2,FALSE)</f>
        <v>Tara</v>
      </c>
      <c r="D18">
        <v>5</v>
      </c>
      <c r="E18">
        <v>5</v>
      </c>
      <c r="F18">
        <v>6</v>
      </c>
      <c r="G18">
        <v>5</v>
      </c>
      <c r="H18">
        <v>7</v>
      </c>
      <c r="I18">
        <v>6</v>
      </c>
    </row>
    <row r="19" spans="1:10" x14ac:dyDescent="0.25">
      <c r="A19" s="13">
        <v>3</v>
      </c>
      <c r="B19" s="1" t="s">
        <v>23</v>
      </c>
      <c r="C19" t="str">
        <f>VLOOKUP(Judge3[[#This Row],[Number]],Contestant[[Number]:[Name]],2,FALSE)</f>
        <v>Anaya</v>
      </c>
      <c r="D19">
        <v>7</v>
      </c>
      <c r="E19">
        <v>8</v>
      </c>
      <c r="F19">
        <v>7</v>
      </c>
      <c r="G19">
        <v>8</v>
      </c>
      <c r="H19">
        <v>9</v>
      </c>
      <c r="I19">
        <v>8</v>
      </c>
    </row>
    <row r="20" spans="1:10" x14ac:dyDescent="0.25">
      <c r="A20" s="13">
        <v>3</v>
      </c>
      <c r="B20" s="1" t="s">
        <v>62</v>
      </c>
      <c r="C20" t="str">
        <f>VLOOKUP(Judge3[[#This Row],[Number]],Contestant[[Number]:[Name]],2,FALSE)</f>
        <v>Lila</v>
      </c>
      <c r="D20">
        <v>9</v>
      </c>
      <c r="E20">
        <v>9</v>
      </c>
      <c r="F20">
        <v>8</v>
      </c>
      <c r="G20">
        <v>9</v>
      </c>
      <c r="H20">
        <v>7</v>
      </c>
      <c r="I20">
        <v>9</v>
      </c>
      <c r="J20">
        <v>5</v>
      </c>
    </row>
    <row r="21" spans="1:10" x14ac:dyDescent="0.25">
      <c r="A21" s="13">
        <v>3</v>
      </c>
      <c r="B21" s="1" t="s">
        <v>63</v>
      </c>
      <c r="C21" t="str">
        <f>VLOOKUP(Judge3[[#This Row],[Number]],Contestant[[Number]:[Name]],2,FALSE)</f>
        <v>Yasmin</v>
      </c>
      <c r="D21">
        <v>6</v>
      </c>
      <c r="E21">
        <v>4</v>
      </c>
      <c r="F21">
        <v>5</v>
      </c>
      <c r="G21">
        <v>4</v>
      </c>
      <c r="H21">
        <v>9</v>
      </c>
      <c r="I21">
        <v>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 A C 4 A B E D 5 6 C 4 4 C E 0 A A 1 B 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 1 0 3 3 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 P o w e r O n < / I D > < N a m e > P o w e r O n < / N a m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 1 0 3 3 < / L a n g u a g e > < U n k n o w n M e m b e r N a m e > U n k n o w n < / U n k n o w n M e m b e r N a m e > < A t t r i b u t e s > < A t t r i b u t e > < A n n o t a t i o n s > < A n n o t a t i o n > < N a m e > F o r m a t < / N a m e > < V a l u e > < F o r m a t   F o r m a t = " T e x t "   x m l n s = " "   / > < / V a l u e > < / A n n o t a t i o n > < A n n o t a t i o n > < N a m e > D e l e t e N o t A l l o w e d < / N a m e > < / A n n o t a t i o n > < / A n n o t a t i o n s > < I D > W h o   y a   g o n n a   c a l l < / I D > < N a m e > W h o   y a   g o n n a   c a l l < / N a m e > < K e y C o l u m n s > < K e y C o l u m n > < N u l l P r o c e s s i n g > P r e s e r v e < / N u l l P r o c e s s i n g > < D a t a T y p e > W C h a r < / D a t a T y p e > < / K e y C o l u m n > < / K e y C o l u m n s > < N a m e C o l u m n > < N u l l P r o c e s s i n g > Z e r o O r B l a n k < / N u l l P r o c e s s i n g > < D a t a T y p e > W C h a r < / D a t a T y p e > < / N a m e C o l u m n > < O r d e r B y > K e y < / O r d e r B y > < / A t t r i b u t e > < A t t r i b u t e > < A n n o t a t i o n s > < A n n o t a t i o n > < N a m e > D e l e t e N o t A l l o w e d < / N a m e > < / A n n o t a t i o n > < / A n n o t a t i o n s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 W h o   y a   g o n n a   c a l l < / A t t r i b u t e I D > < O v e r r i d e B e h a v i o r > N o n e < / O v e r r i d e B e h a v i o r > < N a m e > W h o   y a   g o n n a   c a l l 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 M o d e l < / I D > < N a m e > M o d e l < / N a m e > < A n n o t a t i o n s > < A n n o t a t i o n > < N a m e > D e f a u l t M e a s u r e < / N a m e > < V a l u e > _ _ N o   m e a s u r e s   d e f i n e d < / V a l u e > < / A n n o t a t i o n > < / A n n o t a t i o n s > < D i m e n s i o n s > < D i m e n s i o n > < I D > P o w e r O n < / I D > < N a m e > P o w e r O n < / N a m e > < D i m e n s i o n I D > P o w e r O n < / D i m e n s i o n I D > < A t t r i b u t e s > < A t t r i b u t e > < A t t r i b u t e I D > W h o   y a   g o n n a   c a l l < / A t t r i b u t e I D > < / A t t r i b u t e > < A t t r i b u t e > < A t t r i b u t e I D > R o w N u m b e r < / A t t r i b u t e I D > < / A t t r i b u t e > < / A t t r i b u t e s > < / D i m e n s i o n > < / D i m e n s i o n s > < M e a s u r e G r o u p s > < M e a s u r e G r o u p > < I D > P o w e r O n < / I D > < N a m e > P o w e r O n < / N a m e > < M e a s u r e s > < M e a s u r e > < I D > P o w e r O n < / I D > < N a m e > _ C o u n t   P o w e r O n 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 T a b l e I D < / T a b l e I D > < / S o u r c e > < / S o u r c e > < V i s i b l e > f a l s e < / V i s i b l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 P o w e r O n < / C u b e D i m e n s i o n I D > < A t t r i b u t e s > < A t t r i b u t e > < A t t r i b u t e I D > W h o   y a   g o n n a   c a l l < / A t t r i b u t e I D > < K e y C o l u m n s > < K e y C o l u m n > < N u l l P r o c e s s i n g > P r e s e r v e < / N u l l P r o c e s s i n g > < D a t a T y p e > W C h a r < / D a t a T y p e > < / K e y C o l u m n > < / K e y C o l u m n s > < / A t t r i b u t e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 P o w e r O n < / T a b l e I D > < C o l u m n I D > R o w N u m b e r < / C o l u m n I D > < / S o u r c e > < / K e y C o l u m n > < / K e y C o l u m n s > < T y p e > G r a n u l a r i t y < / T y p e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 P o w e r O n < / I D > < N a m e > P o w e r O n < / N a m e > < S t o r a g e M o d e   v a l u e n s = " d d l 2 0 0 _ 2 0 0 " > I n M e m o r y < / S t o r a g e M o d e > < P r o c e s s i n g M o d e > R e g u l a r < / P r o c e s s i n g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M d x S c r i p t s > < M d x S c r i p t > < I D > M d x S c r i p t < / I D > < N a m e > M d x S c r i p t < / N a m e > < C o m m a n d s > < C o m m a n d > < T e x t > C A L C U L A T E ;    
 C R E A T E   M E M B E R   C U R R E N T C U B E . M e a s u r e s . [ _ _ N o   m e a s u r e s   d e f i n e d ]   A S   1 ;    
 A L T E R   C U B E   C U R R E N T C U B E   U P D A T E   D I M E N S I O N   M e a s u r e s ,   D e f a u l t _ M e m b e r   =   [ _ _ N o   m e a s u r e s   d e f i n e d ] ;   < / T e x t > < / C o m m a n d > < / C o m m a n d s > < / M d x S c r i p t > < / M d x S c r i p t s > < S t o r a g e M o d e   v a l u e n s = " d d l 2 0 0 _ 2 0 0 " > I n M e m o r y < / S t o r a g e M o d e > < / C u b e > < / C u b e s > < / D a t a b a s e > < / O b j e c t D e f i n i t i o n > < / C r e a t e >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P o w e r P i v o t V e r s i o n " > < C u s t o m C o n t e n t > < ! [ C D A T A [ 1 1 . 0 . 5 0 5 8 . 0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R o u n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  / & g t ; & l t ; C o l u m n D i s p l a y I n d e x   / & g t ; & l t ; C o l u m n F r o z e n 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 P o w e r O n < / C u s t o m C o n t e n t > < / G e m i n i > 
</file>

<file path=customXml/item13.xml>��< ? x m l   v e r s i o n = " 1 . 0 "   e n c o d i n g = " U T F - 1 6 " ? > < G e m i n i   x m l n s = " h t t p : / / g e m i n i / w o r k b o o k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 2 0 1 5 - 1 0 - 3 0 T 1 1 : 2 1 : 1 7 . 1 1 6 3 3 8 2 - 0 7 : 0 0 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S c o r i n g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S c o r e E n t e r e d & l t ; / s t r i n g & g t ; & l t ; / k e y & g t ; & l t ; v a l u e & g t ; & l t ; s t r i n g & g t ; E m p t y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S c o r e E n t e r e d & l t ; / s t r i n g & g t ; & l t ; / k e y & g t ; & l t ; v a l u e & g t ; & l t ; i n t & g t ; 2 4 2 & l t ; / i n t & g t ; & l t ; / v a l u e & g t ; & l t ; / i t e m & g t ; & l t ; i t e m & g t ; & l t ; k e y & g t ; & l t ; s t r i n g & g t ; J u d g e & l t ; / s t r i n g & g t ; & l t ; / k e y & g t ; & l t ; v a l u e & g t ; & l t ; i n t & g t ; 1 2 5 & l t ; / i n t & g t ; & l t ; / v a l u e & g t ; & l t ; / i t e m & g t ; & l t ; i t e m & g t ; & l t ; k e y & g t ; & l t ; s t r i n g & g t ; C o n t e s t a n t N u m b e r & l t ; / s t r i n g & g t ; & l t ; / k e y & g t ; & l t ; v a l u e & g t ; & l t ; i n t & g t ; 1 6 0 & l t ; / i n t & g t ; & l t ; / v a l u e & g t ; & l t ; / i t e m & g t ; & l t ; i t e m & g t ; & l t ; k e y & g t ; & l t ; s t r i n g & g t ; R o u n d S c o r e & l t ; / s t r i n g & g t ; & l t ; / k e y & g t ; & l t ; v a l u e & g t ; & l t ; i n t & g t ; 1 1 5 & l t ; / i n t & g t ; & l t ; / v a l u e & g t ; & l t ; / i t e m & g t ; & l t ; / C o l u m n W i d t h s & g t ; & l t ; C o l u m n D i s p l a y I n d e x & g t ; & l t ; i t e m & g t ; & l t ; k e y & g t ; & l t ; s t r i n g & g t ; S c o r e E n t e r e d & l t ; / s t r i n g & g t ; & l t ; / k e y & g t ; & l t ; v a l u e & g t ; & l t ; i n t & g t ; 0 & l t ; / i n t & g t ; & l t ; / v a l u e & g t ; & l t ; / i t e m & g t ; & l t ; i t e m & g t ; & l t ; k e y & g t ; & l t ; s t r i n g & g t ; J u d g e & l t ; / s t r i n g & g t ; & l t ; / k e y & g t ; & l t ; v a l u e & g t ; & l t ; i n t & g t ; 1 & l t ; / i n t & g t ; & l t ; / v a l u e & g t ; & l t ; / i t e m & g t ; & l t ; i t e m & g t ; & l t ; k e y & g t ; & l t ; s t r i n g & g t ; C o n t e s t a n t N u m b e r & l t ; / s t r i n g & g t ; & l t ; / k e y & g t ; & l t ; v a l u e & g t ; & l t ; i n t & g t ; 2 & l t ; / i n t & g t ; & l t ; / v a l u e & g t ; & l t ; / i t e m & g t ; & l t ; i t e m & g t ; & l t ; k e y & g t ; & l t ; s t r i n g & g t ; R o u n d S c o r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 1 < / C u s t o m C o n t e n t > < / G e m i n i > 
</file>

<file path=customXml/item16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 P o w e r O n < / E x c e l T a b l e N a m e > < G e m i n i T a b l e I d > P o w e r O n < / G e m i n i T a b l e I d > < L i n k e d C o l u m n L i s t > < L i n k e d C o l u m n I n f o > < E x c e l C o l u m n N a m e > W h o   y a   g o n n a   c a l l ? < / E x c e l C o l u m n N a m e > < G e m i n i C o l u m n I d > W h o   y a   g o n n a   c a l l < / G e m i n i C o l u m n I d > < / L i n k e d C o l u m n I n f o > < / L i n k e d C o l u m n L i s t > < U p d a t e N e e d e d > f a l s e < / U p d a t e N e e d e d > < R o w C o u n t > 1 < / R o w C o u n t > < / L i n k e d T a b l e I n f o > < / L i n k e d T a b l e L i s t > < / L i n k e d T a b l e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 P o w e r O n < / C u s t o m C o n t e n t > < / G e m i n i > 
</file>

<file path=customXml/item19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r e v i o u s D i a g r a m " > < C u s t o m C o n t e n t > & l t ; S a n d b o x E d i t o r D i a g r a m K e y 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P o w e r O n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2 2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C o n t e s t a n t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  / & g t ; & l t ; C o l u m n D i s p l a y I n d e x   / & g t ; & l t ; C o l u m n F r o z e n 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b d 8 e b 9 7 1 - b 6 0 4 - 4 a 2 9 - b 4 9 8 - 9 b c 7 1 6 b 2 1 0 5 3 " > < C u s t o m C o n t e n t > < ! [ C D A T A [ < ? x m l   v e r s i o n = " 1 . 0 "   e n c o d i n g = " u t f - 1 6 " ? > < S e t t i n g s > < C a l c u l a t e d F i e l d s > < i t e m > < M e a s u r e N a m e > S c o r e T o t a l < / M e a s u r e N a m e > < D i s p l a y N a m e > S c o r e T o t a l < / D i s p l a y N a m e > < V i s i b l e > T r u e < / V i s i b l e > < / i t e m > < i t e m > < M e a s u r e N a m e > S c o r e W e i g h t e d < / M e a s u r e N a m e > < D i s p l a y N a m e > S c o r e W e i g h t e d < / D i s p l a y N a m e > < V i s i b l e > T r u e < / V i s i b l e > < / i t e m > < i t e m > < M e a s u r e N a m e > R o u n d W e i g h t a g e < / M e a s u r e N a m e > < D i s p l a y N a m e > R o u n d W e i g h t a g e < / D i s p l a y N a m e > < V i s i b l e > T r u e < / V i s i b l e > < / i t e m > < / C a l c u l a t e d F i e l d s > < H S l i c e r s S h a p e > 0 ; 0 ; 0 ; 0 < / H S l i c e r s S h a p e > < V S l i c e r s S h a p e > 0 ; 0 ; 0 ; 0 < / V S l i c e r s S h a p e > < S l i c e r S h e e t N a m e > D e b u g 1 < / S l i c e r S h e e t N a m e > < S A H o s t H a s h > 5 2 8 1 9 5 8 8 7 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25.xml>��< ? x m l   v e r s i o n = " 1 . 0 "   e n c o d i n g = " U T F - 1 6 " ? > < G e m i n i   x m l n s = " h t t p : / / g e m i n i / p i v o t c u s t o m i z a t i o n / c d 8 2 f b 1 f - 7 f 8 c - 4 4 1 d - a 6 0 e - 8 3 9 b c 3 0 c b 7 3 2 " > < C u s t o m C o n t e n t > < ! [ C D A T A [ < ? x m l   v e r s i o n = " 1 . 0 "   e n c o d i n g = " u t f - 1 6 " ? > < S e t t i n g s > < C a l c u l a t e d F i e l d s > < i t e m > < M e a s u r e N a m e > S c o r e T o t a l < / M e a s u r e N a m e > < D i s p l a y N a m e > S c o r e T o t a l < / D i s p l a y N a m e > < V i s i b l e > T r u e < / V i s i b l e > < / i t e m > < / C a l c u l a t e d F i e l d s > < H S l i c e r s S h a p e > 0 ; 0 ; 0 ; 0 < / H S l i c e r s S h a p e > < V S l i c e r s S h a p e > 0 ; 0 ; 0 ; 0 < / V S l i c e r s S h a p e > < S l i c e r S h e e t N a m e > R e s u l t s < / S l i c e r S h e e t N a m e > < S A H o s t H a s h > 1 2 8 3 2 1 9 0 0 5 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D a t a M a s h u p   i d = " 0 5 2 9 7 f 0 1 - b 4 3 1 - 4 1 e 8 - a 0 6 7 - c d 9 2 7 d 4 c a e 4 f "   s q m i d = " 3 a d 5 b 5 1 e - 6 8 4 3 - 4 6 4 0 - a 0 f 0 - c 5 7 3 2 1 3 2 4 f 9 4 "   x m l n s = " h t t p : / / s c h e m a s . m i c r o s o f t . c o m / D a t a M a s h u p " > A A A A A B o D A A B Q S w M E F A A C A A g A s 2 N W R x H J 7 d q q A A A A + g A A A B I A H A B D b 2 5 m a W c v U G F j a 2 F n Z S 5 4 b W w g o h g A K K A U A A A A A A A A A A A A A A A A A A A A A A A A A A A A h Y 9 B D o I w F E S v Q r r n l x Y k S D 5 l 4 V Y S E 6 J x S 0 q F R i g G i n A 3 F x 7 J K 2 i i G H f u Z l 7 e Y u Z x u 2 M 6 t 4 1 z V f 2 g O 5 M Q B h 5 x l J F d q U 2 V k N G e 3 I i k A n e F P B e V c l 6 y G e J 5 K B N S W 3 u J K Z 2 m C S Y f u r 6 i 3 P M Y P W b b X N a q L c h X 1 v 9 l V 5 v B F k Y q I v D w H i M 4 8 B A C x i P g A U e 6 Y M y 0 W T K D F f h 8 H Y K H 9 A f j Z m z s 2 C u h j L v P k S 4 V 6 e e H e A J Q S w M E F A A C A A g A s 2 N W R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j V k c o i k e 4 D g A A A B E A A A A T A B w A R m 9 y b X V s Y X M v U 2 V j d G l v b j E u b S C i G A A o o B Q A A A A A A A A A A A A A A A A A A A A A A A A A A A A r T k 0 u y c z P U w i G 0 I b W A F B L A Q I t A B Q A A g A I A L N j V k c R y e 3 a q g A A A P o A A A A S A A A A A A A A A A A A A A A A A A A A A A B D b 2 5 m a W c v U G F j a 2 F n Z S 5 4 b W x Q S w E C L Q A U A A I A C A C z Y 1 Z H D 8 r p q 6 Q A A A D p A A A A E w A A A A A A A A A A A A A A A A D 2 A A A A W 0 N v b n R l b n R f V H l w Z X N d L n h t b F B L A Q I t A B Q A A g A I A L N j V k c o i k e 4 D g A A A B E A A A A T A A A A A A A A A A A A A A A A A O c B A A B G b 3 J t d W x h c y 9 T Z W N 0 a W 9 u M S 5 t U E s F B g A A A A A D A A M A w g A A A E I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+ X V Z m k T g E O 4 F 0 p l d 9 r T d Q A A A A A C A A A A A A A Q Z g A A A A E A A C A A A A D C k Q F s z y y J N e o Y G 5 n y 7 n 2 O n V C i 2 J z y G m S H e F L j r q K I b A A A A A A O g A A A A A I A A C A A A A D m x M V G p g A w z I j k X 2 A c a Q 4 D D 5 8 8 b 8 T i g Q u e 1 s + / G 9 j 6 H l A A A A C 5 S l F c O U M 0 / O Y y 2 c f X m O b H D 5 V k N m Q 0 Y F L d v c 5 d 1 S Y b Q s R P p l r C t H e V + s J d b o d y g s 0 C x E y 7 G H w F k o / 8 p u Y w r m b 8 H N n J n E n k J 8 L g B t 8 J 5 0 9 Z Y E A A A A A 1 q / L 4 u Z 9 T B i a C 3 7 L Y / N + 1 q i Q P W i + l E i o 4 v b F 4 d N w m L W x t / A Y f i g x o Z X O U J R L 1 A p P P 1 7 f 8 j h F 2 P y T E a S U X r Z H M < / D a t a M a s h u p > 
</file>

<file path=customXml/item27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> < i t e m > < k e y > < s t r i n g > 3 8 f 7 7 1 9 f - 0 e 0 6 - 4 2 4 b - 9 5 4 a - d 4 3 0 3 1 4 a d 5 5 a < / s t r i n g > < / k e y > < v a l u e > < b o o l e a n > t r u e < / b o o l e a n > < / v a l u e > < / i t e m > < i t e m > < k e y > < s t r i n g > c d 8 2 f b 1 f - 7 f 8 c - 4 4 1 d - a 6 0 e - 8 3 9 b c 3 0 c b 7 3 2 < / s t r i n g > < / k e y > < v a l u e > < b o o l e a n > t r u e < / b o o l e a n > < / v a l u e > < / i t e m > < i t e m > < k e y > < s t r i n g > b d 8 e b 9 7 1 - b 6 0 4 - 4 a 2 9 - b 4 9 8 - 9 b c 7 1 6 b 2 1 0 5 3 < / s t r i n g > < / k e y > < v a l u e > < b o o l e a n > t r u e < / b o o l e a n > < / v a l u e > < / i t e m > < i t e m > < k e y > < s t r i n g > b 4 b f 7 0 2 c - 5 e e 5 - 4 a 9 9 - a 1 1 3 - 7 0 6 f 3 6 2 d 5 3 6 1 < / s t r i n g > < / k e y > < v a l u e > < b o o l e a n > t r u e < / b o o l e a n > < / v a l u e > < / i t e m > < i t e m > < k e y > < s t r i n g > 7 6 8 4 4 9 f e - 3 2 6 3 - 4 d 4 f - a 1 d c - 7 c 4 a 8 2 4 8 d 2 9 0 < / s t r i n g > < / k e y > < v a l u e > < b o o l e a n > t r u e < / b o o l e a n > < / v a l u e > < / i t e m > < / D i c t i o n a r y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9.xml>��< ? x m l   v e r s i o n = " 1 . 0 "   e n c o d i n g = " U T F - 1 6 " ? > < G e m i n i   x m l n s = " h t t p : / / g e m i n i / w o r k b o o k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7 6 8 4 4 9 f e - 3 2 6 3 - 4 d 4 f - a 1 d c - 7 c 4 a 8 2 4 8 d 2 9 0 " > < C u s t o m C o n t e n t > < ! [ C D A T A [ < ? x m l   v e r s i o n = " 1 . 0 "   e n c o d i n g = " u t f - 1 6 " ? > < S e t t i n g s > < C a l c u l a t e d F i e l d s > < i t e m > < M e a s u r e N a m e > S c o r e T o t a l < / M e a s u r e N a m e > < D i s p l a y N a m e > S c o r e T o t a l < / D i s p l a y N a m e > < V i s i b l e > T r u e < / V i s i b l e > < / i t e m > < i t e m > < M e a s u r e N a m e > S c o r e W e i g h t e d < / M e a s u r e N a m e > < D i s p l a y N a m e > S c o r e W e i g h t e d < / D i s p l a y N a m e > < V i s i b l e > T r u e < / V i s i b l e > < / i t e m > < i t e m > < M e a s u r e N a m e > R a n k < / M e a s u r e N a m e > < D i s p l a y N a m e > R a n k < / D i s p l a y N a m e > < V i s i b l e > F a l s e < / V i s i b l e > < / i t e m > < i t e m > < M e a s u r e N a m e > R o u n d W e i g h t a g e < / M e a s u r e N a m e > < D i s p l a y N a m e > R o u n d W e i g h t a g e < / D i s p l a y N a m e > < V i s i b l e > T r u e < / V i s i b l e > < / i t e m > < / C a l c u l a t e d F i e l d s > < H S l i c e r s S h a p e > 0 ; 0 ; 0 ; 0 < / H S l i c e r s S h a p e > < V S l i c e r s S h a p e > 0 ; 0 ; 0 ; 0 < / V S l i c e r s S h a p e > < S l i c e r S h e e t N a m e > S h e e t 1 < / S l i c e r S h e e t N a m e > < S A H o s t H a s h > 1 5 3 0 1 2 3 7 4 7 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1.xml>��< ? x m l   v e r s i o n = " 1 . 0 "   e n c o d i n g = " U T F - 1 6 " ? > < G e m i n i   x m l n s = " h t t p : / / g e m i n i / p i v o t c u s t o m i z a t i o n / 4 8 0 5 d a 9 2 - 6 1 e 5 - 4 2 7 e - 8 f 2 b - 3 e 6 3 f 9 e f 3 d 0 3 " > < C u s t o m C o n t e n t > < ! [ C D A T A [ < ? x m l   v e r s i o n = " 1 . 0 "   e n c o d i n g = " u t f - 1 6 " ? > < S e t t i n g s > < C a l c u l a t e d F i e l d s > < i t e m > < M e a s u r e N a m e > S c o r e T o t a l < / M e a s u r e N a m e > < D i s p l a y N a m e > S c o r e T o t a l < / D i s p l a y N a m e > < V i s i b l e > T r u e < / V i s i b l e > < / i t e m > < / C a l c u l a t e d F i e l d s > < H S l i c e r s S h a p e > 0 ; 0 ; 0 ; 0 < / H S l i c e r s S h a p e > < V S l i c e r s S h a p e > 0 ; 0 ; 0 ; 0 < / V S l i c e r s S h a p e > < S l i c e r S h e e t N a m e > R e s u l t s < / S l i c e r S h e e t N a m e > < S A H o s t H a s h > 1 0 6 7 9 1 9 7 4 5 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 i : t y p e = " E R D i a g r a m + E R D i a g r a m M a i n t a i n e r " & g t ; & l t ; A l l K e y s & g t ; & l t ; D i a g r a m O b j e c t K e y & g t ; & l t ; K e y & g t ; E R 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o w e r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 T a g s \ M e a s u r e & l t ; / K e y & g t ; & l t ; / M e a s u r e T a g K e y & g t ; & l t ; S h o w H i d d e n & g t ; t r u e & l t ; / S h o w H i d d e n & g t ; & l t ; V a l u e T a g K e y & g t ; & l t ; K e y & g t ; S t a t i c 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 i : t y p e = " S a n d b o x E d i t o r M e a s u r e G r i d K e y " & g t ; & l t ; T a b l e N a m e & g t ; P o w e r O n & l t ; / T a b l e N a m e & g t ; & l t ; / K e y & g t ; & l t ; M a i n t a i n e r   i : t y p e = " M e a s u r e D i a g r a m + M e a s u r e D i a g r a m M a i n t a i n e r " & g t ; & l t ; A l l K e y s & g t ; & l t ; D i a g r a m O b j e c t K e y & g t ; & l t ; K e y & g t ; M e a s u r e 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 r e a d o n l y & l t ; / K e y & g t ; & l t ; / D i a g r a m O b j e c t K e y & g t ; & l t ; D i a g r a m O b j e c t K e y & g t ; & l t ; K e y & g t ; C o l u m n s \ W h o   y a   g o n n a   c a l l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 i : t y p e = " M e a s u r e G r i d D i a g r a m V i e w S t a t e " & g t ; & l t ; T e x t s & g t ; & l t ; M e a s u r e G r i d T e x t & g t ; & l t ; L a y e d O u t & g t ; t r u e & l t ; / L a y e d O u t & g t ; & l t ; T e x t & g t ; S o r r y   y o u   n e e d   t o   b r i n g   i n   y o u r   o w n   t a b l e s   : - ) & l t ; / T e x t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B a s e V i e w S t a t e \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B a s e V i e w S t a t e \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B a s e V i e w S t a t e \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W h o   y a   g o n n a   c a l l & l t ; / K e y & g t ; & l t ; / a : K e y & g t ; & l t ; a : V a l u e 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b 4 b f 7 0 2 c - 5 e e 5 - 4 a 9 9 - a 1 1 3 - 7 0 6 f 3 6 2 d 5 3 6 1 " > < C u s t o m C o n t e n t > < ! [ C D A T A [ < ? x m l   v e r s i o n = " 1 . 0 "   e n c o d i n g = " u t f - 1 6 " ? > < S e t t i n g s > < C a l c u l a t e d F i e l d s > < i t e m > < M e a s u r e N a m e > S c o r e T o t a l < / M e a s u r e N a m e > < D i s p l a y N a m e > S c o r e T o t a l < / D i s p l a y N a m e > < V i s i b l e > T r u e < / V i s i b l e > < / i t e m > < i t e m > < M e a s u r e N a m e > S c o r e W e i g h t e d < / M e a s u r e N a m e > < D i s p l a y N a m e > S c o r e W e i g h t e d < / D i s p l a y N a m e > < V i s i b l e > T r u e < / V i s i b l e > < / i t e m > < i t e m > < M e a s u r e N a m e > R o u n d W e i g h t a g e < / M e a s u r e N a m e > < D i s p l a y N a m e > R o u n d W e i g h t a g e 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 R e s u l t s < / S l i c e r S h e e t N a m e > < S A H o s t H a s h > 4 8 0 4 1 6 5 3 3 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c o r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& g t ; & l t ; i t e m & g t ; & l t ; k e y & g t ; & l t ; s t r i n g & g t ; N u m b e r & l t ; / s t r i n g & g t ; & l t ; / k e y & g t ; & l t ; v a l u e & g t ; & l t ; s t r i n g & g t ; W C h a r & l t ; / s t r i n g & g t ; & l t ; / v a l u e & g t ; & l t ; / i t e m & g t ; & l t ; i t e m & g t ; & l t ; k e y & g t ; & l t ; s t r i n g & g t ; N a m e & l t ; / s t r i n g & g t ; & l t ; / k e y & g t ; & l t ; v a l u e & g t ; & l t ; s t r i n g & g t ; W C h a r & l t ; / s t r i n g & g t ; & l t ; / v a l u e & g t ; & l t ; / i t e m & g t ; & l t ; i t e m & g t ; & l t ; k e y & g t ; & l t ; s t r i n g & g t ; L e h a n g a L o o k & l t ; / s t r i n g & g t ; & l t ; / k e y & g t ; & l t ; v a l u e & g t ; & l t ; s t r i n g & g t ; B i g I n t & l t ; / s t r i n g & g t ; & l t ; / v a l u e & g t ; & l t ; / i t e m & g t ; & l t ; i t e m & g t ; & l t ; k e y & g t ; & l t ; s t r i n g & g t ; L e h a n g a C a t W a l k & l t ; / s t r i n g & g t ; & l t ; / k e y & g t ; & l t ; v a l u e & g t ; & l t ; s t r i n g & g t ; B i g I n t & l t ; / s t r i n g & g t ; & l t ; / v a l u e & g t ; & l t ; / i t e m & g t ; & l t ; i t e m & g t ; & l t ; k e y & g t ; & l t ; s t r i n g & g t ; T a l e n t C o n t e n t & l t ; / s t r i n g & g t ; & l t ; / k e y & g t ; & l t ; v a l u e & g t ; & l t ; s t r i n g & g t ; B i g I n t & l t ; / s t r i n g & g t ; & l t ; / v a l u e & g t ; & l t ; / i t e m & g t ; & l t ; i t e m & g t ; & l t ; k e y & g t ; & l t ; s t r i n g & g t ; T a l e n t P r e s e n t a t i o n & l t ; / s t r i n g & g t ; & l t ; / k e y & g t ; & l t ; v a l u e & g t ; & l t ; s t r i n g & g t ; B i g I n t & l t ; / s t r i n g & g t ; & l t ; / v a l u e & g t ; & l t ; / i t e m & g t ; & l t ; i t e m & g t ; & l t ; k e y & g t ; & l t ; s t r i n g & g t ; W e s t e r n L o o k & l t ; / s t r i n g & g t ; & l t ; / k e y & g t ; & l t ; v a l u e & g t ; & l t ; s t r i n g & g t ; B i g I n t & l t ; / s t r i n g & g t ; & l t ; / v a l u e & g t ; & l t ; / i t e m & g t ; & l t ; i t e m & g t ; & l t ; k e y & g t ; & l t ; s t r i n g & g t ; W e s t e r n P r e s e n t a t i o n & l t ; / s t r i n g & g t ; & l t ; / k e y & g t ; & l t ; v a l u e & g t ; & l t ; s t r i n g & g t ; B i g I n t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u m b e r & l t ; / s t r i n g & g t ; & l t ; / k e y & g t ; & l t ; v a l u e & g t ; & l t ; i n t & g t ; 9 2 & l t ; / i n t & g t ; & l t ; / v a l u e & g t ; & l t ; / i t e m & g t ; & l t ; i t e m & g t ; & l t ; k e y & g t ; & l t ; s t r i n g & g t ; N a m e & l t ; / s t r i n g & g t ; & l t ; / k e y & g t ; & l t ; v a l u e & g t ; & l t ; i n t & g t ; 7 8 & l t ; / i n t & g t ; & l t ; / v a l u e & g t ; & l t ; / i t e m & g t ; & l t ; i t e m & g t ; & l t ; k e y & g t ; & l t ; s t r i n g & g t ; L e h a n g a L o o k & l t ; / s t r i n g & g t ; & l t ; / k e y & g t ; & l t ; v a l u e & g t ; & l t ; i n t & g t ; 1 2 1 & l t ; / i n t & g t ; & l t ; / v a l u e & g t ; & l t ; / i t e m & g t ; & l t ; i t e m & g t ; & l t ; k e y & g t ; & l t ; s t r i n g & g t ; L e h a n g a C a t W a l k & l t ; / s t r i n g & g t ; & l t ; / k e y & g t ; & l t ; v a l u e & g t ; & l t ; i n t & g t ; 1 4 2 & l t ; / i n t & g t ; & l t ; / v a l u e & g t ; & l t ; / i t e m & g t ; & l t ; i t e m & g t ; & l t ; k e y & g t ; & l t ; s t r i n g & g t ; T a l e n t C o n t e n t & l t ; / s t r i n g & g t ; & l t ; / k e y & g t ; & l t ; v a l u e & g t ; & l t ; i n t & g t ; 1 2 9 & l t ; / i n t & g t ; & l t ; / v a l u e & g t ; & l t ; / i t e m & g t ; & l t ; i t e m & g t ; & l t ; k e y & g t ; & l t ; s t r i n g & g t ; T a l e n t P r e s e n t a t i o n & l t ; / s t r i n g & g t ; & l t ; / k e y & g t ; & l t ; v a l u e & g t ; & l t ; i n t & g t ; 1 5 8 & l t ; / i n t & g t ; & l t ; / v a l u e & g t ; & l t ; / i t e m & g t ; & l t ; i t e m & g t ; & l t ; k e y & g t ; & l t ; s t r i n g & g t ; W e s t e r n L o o k & l t ; / s t r i n g & g t ; & l t ; / k e y & g t ; & l t ; v a l u e & g t ; & l t ; i n t & g t ; 1 2 2 & l t ; / i n t & g t ; & l t ; / v a l u e & g t ; & l t ; / i t e m & g t ; & l t ; i t e m & g t ; & l t ; k e y & g t ; & l t ; s t r i n g & g t ; W e s t e r n P r e s e n t a t i o n & l t ; / s t r i n g & g t ; & l t ; / k e y & g t ; & l t ; v a l u e & g t ; & l t ; i n t & g t ; 1 7 2 & l t ; / i n t & g t ; & l t ; / v a l u e & g t ; & l t ; / i t e m & g t ; & l t ; i t e m & g t ; & l t ; k e y & g t ; & l t ; s t r i n g & g t ; Q a n d A & l t ; / s t r i n g & g t ; & l t ; / k e y & g t ; & l t ; v a l u e & g t ; & l t ; i n t & g t ; 8 3 & l t ; / i n t & g t ; & l t ; / v a l u e & g t ; & l t ; / i t e m & g t ; & l t ; / C o l u m n W i d t h s & g t ; & l t ; C o l u m n D i s p l a y I n d e x & g t ; & l t ; i t e m & g t ; & l t ; k e y & g t ; & l t ; s t r i n g & g t ; N u m b e r & l t ; / s t r i n g & g t ; & l t ; / k e y & g t ; & l t ; v a l u e & g t ; & l t ; i n t & g t ; 0 & l t ; / i n t & g t ; & l t ; / v a l u e & g t ; & l t ; / i t e m & g t ; & l t ; i t e m & g t ; & l t ; k e y & g t ; & l t ; s t r i n g & g t ; N a m e & l t ; / s t r i n g & g t ; & l t ; / k e y & g t ; & l t ; v a l u e & g t ; & l t ; i n t & g t ; 1 & l t ; / i n t & g t ; & l t ; / v a l u e & g t ; & l t ; / i t e m & g t ; & l t ; i t e m & g t ; & l t ; k e y & g t ; & l t ; s t r i n g & g t ; L e h a n g a L o o k & l t ; / s t r i n g & g t ; & l t ; / k e y & g t ; & l t ; v a l u e & g t ; & l t ; i n t & g t ; 2 & l t ; / i n t & g t ; & l t ; / v a l u e & g t ; & l t ; / i t e m & g t ; & l t ; i t e m & g t ; & l t ; k e y & g t ; & l t ; s t r i n g & g t ; L e h a n g a C a t W a l k & l t ; / s t r i n g & g t ; & l t ; / k e y & g t ; & l t ; v a l u e & g t ; & l t ; i n t & g t ; 3 & l t ; / i n t & g t ; & l t ; / v a l u e & g t ; & l t ; / i t e m & g t ; & l t ; i t e m & g t ; & l t ; k e y & g t ; & l t ; s t r i n g & g t ; T a l e n t C o n t e n t & l t ; / s t r i n g & g t ; & l t ; / k e y & g t ; & l t ; v a l u e & g t ; & l t ; i n t & g t ; 4 & l t ; / i n t & g t ; & l t ; / v a l u e & g t ; & l t ; / i t e m & g t ; & l t ; i t e m & g t ; & l t ; k e y & g t ; & l t ; s t r i n g & g t ; T a l e n t P r e s e n t a t i o n & l t ; / s t r i n g & g t ; & l t ; / k e y & g t ; & l t ; v a l u e & g t ; & l t ; i n t & g t ; 5 & l t ; / i n t & g t ; & l t ; / v a l u e & g t ; & l t ; / i t e m & g t ; & l t ; i t e m & g t ; & l t ; k e y & g t ; & l t ; s t r i n g & g t ; W e s t e r n L o o k & l t ; / s t r i n g & g t ; & l t ; / k e y & g t ; & l t ; v a l u e & g t ; & l t ; i n t & g t ; 6 & l t ; / i n t & g t ; & l t ; / v a l u e & g t ; & l t ; / i t e m & g t ; & l t ; i t e m & g t ; & l t ; k e y & g t ; & l t ; s t r i n g & g t ; W e s t e r n P r e s e n t a t i o n & l t ; / s t r i n g & g t ; & l t ; / k e y & g t ; & l t ; v a l u e & g t ; & l t ; i n t & g t ; 7 & l t ; / i n t & g t ; & l t ; / v a l u e & g t ; & l t ; / i t e m & g t ; & l t ; i t e m & g t ; & l t ; k e y & g t ; & l t ; s t r i n g & g t ; Q a n d A & l t ; / s t r i n g & g t ; & l t ; / k e y & g t ; & l t ; v a l u e & g t ; & l t ; i n t & g t ; 8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J u d g e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J u d g e N o & l t ; / s t r i n g & g t ; & l t ; / k e y & g t ; & l t ; v a l u e & g t ; & l t ; s t r i n g & g t ; B i g I n t & l t ; / s t r i n g & g t ; & l t ; / v a l u e & g t ; & l t ; / i t e m & g t ; & l t ; i t e m & g t ; & l t ; k e y & g t ; & l t ; s t r i n g & g t ; J u d g e N a m e & l t ; / s t r i n g & g t ; & l t ; / k e y & g t ; & l t ; v a l u e & g t ; & l t ; s t r i n g & g t ; W C h a r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J u d g e N o & l t ; / s t r i n g & g t ; & l t ; / k e y & g t ; & l t ; v a l u e & g t ; & l t ; i n t & g t ; 9 5 & l t ; / i n t & g t ; & l t ; / v a l u e & g t ; & l t ; / i t e m & g t ; & l t ; i t e m & g t ; & l t ; k e y & g t ; & l t ; s t r i n g & g t ; J u d g e N a m e & l t ; / s t r i n g & g t ; & l t ; / k e y & g t ; & l t ; v a l u e & g t ; & l t ; i n t & g t ; 1 1 4 & l t ; / i n t & g t ; & l t ; / v a l u e & g t ; & l t ; / i t e m & g t ; & l t ; / C o l u m n W i d t h s & g t ; & l t ; C o l u m n D i s p l a y I n d e x & g t ; & l t ; i t e m & g t ; & l t ; k e y & g t ; & l t ; s t r i n g & g t ; J u d g e N o & l t ; / s t r i n g & g t ; & l t ; / k e y & g t ; & l t ; v a l u e & g t ; & l t ; i n t & g t ; 0 & l t ; / i n t & g t ; & l t ; / v a l u e & g t ; & l t ; / i t e m & g t ; & l t ; i t e m & g t ; & l t ; k e y & g t ; & l t ; s t r i n g & g t ; J u d g e N a m e & l t ; / s t r i n g & g t ; & l t ; / k e y & g t ; & l t ; v a l u e & g t ; & l t ; i n t & g t ;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3 8 f 7 7 1 9 f - 0 e 0 6 - 4 2 4 b - 9 5 4 a - d 4 3 0 3 1 4 a d 5 5 a " > < C u s t o m C o n t e n t > < ! [ C D A T A [ < ? x m l   v e r s i o n = " 1 . 0 "   e n c o d i n g = " u t f - 1 6 " ? > < S e t t i n g s > < V S l i c e r s > < i t e m > [ C o n t e s t a n t ] . [ C a t e g o r y ] < / i t e m > < i t e m > [ R o u n d ] . [ D a y ] < / i t e m > < i t e m > [ R o u n d ] . [ R o u n d ] < / i t e m > < i t e m > [ R o u n d ] . [ S c o r e T y p e ] < / i t e m > < / V S l i c e r s > < C a l c u l a t e d F i e l d s > < i t e m > < M e a s u r e N a m e > S c o r e T o t a l < / M e a s u r e N a m e > < D i s p l a y N a m e > S c o r e T o t a l < / D i s p l a y N a m e > < V i s i b l e > T r u e < / V i s i b l e > < / i t e m > < i t e m > < M e a s u r e N a m e > S c o r e W e i g h t e d < / M e a s u r e N a m e > < D i s p l a y N a m e > S c o r e W e i g h t e d < / D i s p l a y N a m e > < V i s i b l e > T r u e < / V i s i b l e > < / i t e m > < i t e m > < M e a s u r e N a m e > R a n k < / M e a s u r e N a m e > < D i s p l a y N a m e > R a n k < / D i s p l a y N a m e > < V i s i b l e > T r u e < / V i s i b l e > < / i t e m > < i t e m > < M e a s u r e N a m e > R o u n d W e i g h t a g e < / M e a s u r e N a m e > < D i s p l a y N a m e > R o u n d W e i g h t a g e < / D i s p l a y N a m e > < V i s i b l e > F a l s e < / V i s i b l e > < / i t e m > < / C a l c u l a t e d F i e l d s > < H S l i c e r s S h a p e > 2 6 ; 9 ; 4 8 0 ; 6 6 < / H S l i c e r s S h a p e > < V S l i c e r s S h a p e > 2 6 ; 8 3 ; 1 5 2 ; 3 4 0 < / V S l i c e r s S h a p e > < S l i c e r S h e e t N a m e > R e s u l t s < / S l i c e r S h e e t N a m e > < S A H o s t H a s h > 1 6 6 3 5 2 4 5 0 1 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o w e r O n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 x m l n s : x s i = " h t t p : / / w w w . w 3 . o r g / 2 0 0 1 / X M L S c h e m a - i n s t a n c e " & g t ; & l t ; C o l u m n S u g g e s t e d T y p e & g t ; & l t ; i t e m & g t ; & l t ; k e y & g t ; & l t ; s t r i n g & g t ; W h o   y a   g o n n a   c a l l & l t ; / s t r i n g & g t ; & l t ; / k e y & g t ; & l t ; v a l u e & g t ; & l t ; s t r i n g & g t ; W C h a r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 / & g t ; & l t ; C o l u m n W i d t h s & g t ; & l t ; i t e m & g t ; & l t ; k e y & g t ; & l t ; s t r i n g & g t ; W h o   y a   g o n n a   c a l l & l t ; / s t r i n g & g t ; & l t ; / k e y & g t ; & l t ; v a l u e & g t ; & l t ; i n t & g t ; 3 9 1 & l t ; / i n t & g t ; & l t ; / v a l u e & g t ; & l t ; / i t e m & g t ; & l t ; / C o l u m n W i d t h s & g t ; & l t ; C o l u m n D i s p l a y I n d e x & g t ; & l t ; i t e m & g t ; & l t ; k e y & g t ; & l t ; s t r i n g & g t ; W h o   y a   g o n n a   c a l l & l t ; / s t r i n g & g t ; & l t ; / k e y & g t ; & l t ; v a l u e & g t ; & l t ; i n t & g t ; 0 & l t ; / i n t & g t ; & l t ; / v a l u e & g t ; & l t ; / i t e m & g t ; & l t ; / C o l u m n D i s p l a y I n d e x & g t ; & l t ; C o l u m n F r o z e n 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E7454882-3EEA-4699-9C0F-4194A0ECC8CF}">
  <ds:schemaRefs/>
</ds:datastoreItem>
</file>

<file path=customXml/itemProps10.xml><?xml version="1.0" encoding="utf-8"?>
<ds:datastoreItem xmlns:ds="http://schemas.openxmlformats.org/officeDocument/2006/customXml" ds:itemID="{B14150DA-55FA-405F-88A8-3A910AAFB2E8}">
  <ds:schemaRefs/>
</ds:datastoreItem>
</file>

<file path=customXml/itemProps11.xml><?xml version="1.0" encoding="utf-8"?>
<ds:datastoreItem xmlns:ds="http://schemas.openxmlformats.org/officeDocument/2006/customXml" ds:itemID="{B33B8F99-D3D7-4DB2-B7DD-6711594488E3}">
  <ds:schemaRefs/>
</ds:datastoreItem>
</file>

<file path=customXml/itemProps12.xml><?xml version="1.0" encoding="utf-8"?>
<ds:datastoreItem xmlns:ds="http://schemas.openxmlformats.org/officeDocument/2006/customXml" ds:itemID="{EC41F442-B340-4072-BCED-A3B41F957E28}">
  <ds:schemaRefs/>
</ds:datastoreItem>
</file>

<file path=customXml/itemProps13.xml><?xml version="1.0" encoding="utf-8"?>
<ds:datastoreItem xmlns:ds="http://schemas.openxmlformats.org/officeDocument/2006/customXml" ds:itemID="{93BDFED8-9D3B-4422-9B35-9DC67157F9B5}">
  <ds:schemaRefs/>
</ds:datastoreItem>
</file>

<file path=customXml/itemProps14.xml><?xml version="1.0" encoding="utf-8"?>
<ds:datastoreItem xmlns:ds="http://schemas.openxmlformats.org/officeDocument/2006/customXml" ds:itemID="{AFDD15F1-803F-49D8-AA4E-D60E6CC42AE3}">
  <ds:schemaRefs/>
</ds:datastoreItem>
</file>

<file path=customXml/itemProps15.xml><?xml version="1.0" encoding="utf-8"?>
<ds:datastoreItem xmlns:ds="http://schemas.openxmlformats.org/officeDocument/2006/customXml" ds:itemID="{133FE184-5DF9-46D0-A33F-9426CD0C6C80}">
  <ds:schemaRefs/>
</ds:datastoreItem>
</file>

<file path=customXml/itemProps16.xml><?xml version="1.0" encoding="utf-8"?>
<ds:datastoreItem xmlns:ds="http://schemas.openxmlformats.org/officeDocument/2006/customXml" ds:itemID="{AB3992A6-3D0B-4459-93F4-754D7CC09C81}">
  <ds:schemaRefs/>
</ds:datastoreItem>
</file>

<file path=customXml/itemProps17.xml><?xml version="1.0" encoding="utf-8"?>
<ds:datastoreItem xmlns:ds="http://schemas.openxmlformats.org/officeDocument/2006/customXml" ds:itemID="{CB5F1417-6F68-436A-9D92-D8734636CE3D}">
  <ds:schemaRefs/>
</ds:datastoreItem>
</file>

<file path=customXml/itemProps18.xml><?xml version="1.0" encoding="utf-8"?>
<ds:datastoreItem xmlns:ds="http://schemas.openxmlformats.org/officeDocument/2006/customXml" ds:itemID="{FBEE2033-417F-4BF4-91FF-6ED586DA31EF}">
  <ds:schemaRefs/>
</ds:datastoreItem>
</file>

<file path=customXml/itemProps19.xml><?xml version="1.0" encoding="utf-8"?>
<ds:datastoreItem xmlns:ds="http://schemas.openxmlformats.org/officeDocument/2006/customXml" ds:itemID="{FCE1A263-D57E-40E5-B77C-B80CAF793D97}">
  <ds:schemaRefs/>
</ds:datastoreItem>
</file>

<file path=customXml/itemProps2.xml><?xml version="1.0" encoding="utf-8"?>
<ds:datastoreItem xmlns:ds="http://schemas.openxmlformats.org/officeDocument/2006/customXml" ds:itemID="{9ED0D968-BCB2-4BB6-8DB3-54E618A0C179}">
  <ds:schemaRefs/>
</ds:datastoreItem>
</file>

<file path=customXml/itemProps20.xml><?xml version="1.0" encoding="utf-8"?>
<ds:datastoreItem xmlns:ds="http://schemas.openxmlformats.org/officeDocument/2006/customXml" ds:itemID="{DBEBB337-798A-44FF-89DC-9AC353E954AA}">
  <ds:schemaRefs/>
</ds:datastoreItem>
</file>

<file path=customXml/itemProps21.xml><?xml version="1.0" encoding="utf-8"?>
<ds:datastoreItem xmlns:ds="http://schemas.openxmlformats.org/officeDocument/2006/customXml" ds:itemID="{1C4C3432-FFD7-4CAF-A78D-CD615DB68CA2}">
  <ds:schemaRefs/>
</ds:datastoreItem>
</file>

<file path=customXml/itemProps22.xml><?xml version="1.0" encoding="utf-8"?>
<ds:datastoreItem xmlns:ds="http://schemas.openxmlformats.org/officeDocument/2006/customXml" ds:itemID="{1CF805FF-FFF9-43D1-9B67-AF36F1F89BC5}">
  <ds:schemaRefs/>
</ds:datastoreItem>
</file>

<file path=customXml/itemProps23.xml><?xml version="1.0" encoding="utf-8"?>
<ds:datastoreItem xmlns:ds="http://schemas.openxmlformats.org/officeDocument/2006/customXml" ds:itemID="{CA9C235B-16C0-4A18-92F1-E6E612D8D6B5}">
  <ds:schemaRefs/>
</ds:datastoreItem>
</file>

<file path=customXml/itemProps24.xml><?xml version="1.0" encoding="utf-8"?>
<ds:datastoreItem xmlns:ds="http://schemas.openxmlformats.org/officeDocument/2006/customXml" ds:itemID="{3C29B3A9-BE2F-4925-A480-060F6D4E5157}">
  <ds:schemaRefs/>
</ds:datastoreItem>
</file>

<file path=customXml/itemProps25.xml><?xml version="1.0" encoding="utf-8"?>
<ds:datastoreItem xmlns:ds="http://schemas.openxmlformats.org/officeDocument/2006/customXml" ds:itemID="{B4103162-A3E5-4DFA-A183-2E790FAB3029}">
  <ds:schemaRefs/>
</ds:datastoreItem>
</file>

<file path=customXml/itemProps26.xml><?xml version="1.0" encoding="utf-8"?>
<ds:datastoreItem xmlns:ds="http://schemas.openxmlformats.org/officeDocument/2006/customXml" ds:itemID="{BE3489E1-F7F2-4A3A-8D27-84FCB4ECB28C}">
  <ds:schemaRefs>
    <ds:schemaRef ds:uri="http://schemas.microsoft.com/DataMashup"/>
  </ds:schemaRefs>
</ds:datastoreItem>
</file>

<file path=customXml/itemProps27.xml><?xml version="1.0" encoding="utf-8"?>
<ds:datastoreItem xmlns:ds="http://schemas.openxmlformats.org/officeDocument/2006/customXml" ds:itemID="{531C2960-5D51-4BCE-A486-364F3EC1F7DE}">
  <ds:schemaRefs/>
</ds:datastoreItem>
</file>

<file path=customXml/itemProps28.xml><?xml version="1.0" encoding="utf-8"?>
<ds:datastoreItem xmlns:ds="http://schemas.openxmlformats.org/officeDocument/2006/customXml" ds:itemID="{61C746C7-2C5E-4A7B-8D2D-D296D8BEA2A0}">
  <ds:schemaRefs/>
</ds:datastoreItem>
</file>

<file path=customXml/itemProps29.xml><?xml version="1.0" encoding="utf-8"?>
<ds:datastoreItem xmlns:ds="http://schemas.openxmlformats.org/officeDocument/2006/customXml" ds:itemID="{F62DDDC6-D225-4A7D-88DA-26CA9628AAD2}">
  <ds:schemaRefs/>
</ds:datastoreItem>
</file>

<file path=customXml/itemProps3.xml><?xml version="1.0" encoding="utf-8"?>
<ds:datastoreItem xmlns:ds="http://schemas.openxmlformats.org/officeDocument/2006/customXml" ds:itemID="{0331BB86-2DF3-47EA-9C27-23333FB32707}">
  <ds:schemaRefs/>
</ds:datastoreItem>
</file>

<file path=customXml/itemProps30.xml><?xml version="1.0" encoding="utf-8"?>
<ds:datastoreItem xmlns:ds="http://schemas.openxmlformats.org/officeDocument/2006/customXml" ds:itemID="{CF0FE5CB-9A3F-42D4-B9DA-5E7E9A2662F9}">
  <ds:schemaRefs/>
</ds:datastoreItem>
</file>

<file path=customXml/itemProps31.xml><?xml version="1.0" encoding="utf-8"?>
<ds:datastoreItem xmlns:ds="http://schemas.openxmlformats.org/officeDocument/2006/customXml" ds:itemID="{140245F5-101B-491D-AE65-88C67C4F5A00}">
  <ds:schemaRefs/>
</ds:datastoreItem>
</file>

<file path=customXml/itemProps32.xml><?xml version="1.0" encoding="utf-8"?>
<ds:datastoreItem xmlns:ds="http://schemas.openxmlformats.org/officeDocument/2006/customXml" ds:itemID="{44822AF0-6F65-4E38-BE10-E377D8F7B83E}">
  <ds:schemaRefs/>
</ds:datastoreItem>
</file>

<file path=customXml/itemProps4.xml><?xml version="1.0" encoding="utf-8"?>
<ds:datastoreItem xmlns:ds="http://schemas.openxmlformats.org/officeDocument/2006/customXml" ds:itemID="{820355E6-816D-4352-9C60-77A1F3937F76}">
  <ds:schemaRefs/>
</ds:datastoreItem>
</file>

<file path=customXml/itemProps5.xml><?xml version="1.0" encoding="utf-8"?>
<ds:datastoreItem xmlns:ds="http://schemas.openxmlformats.org/officeDocument/2006/customXml" ds:itemID="{F0008D6B-134E-4D0E-A4DE-E49C17087517}">
  <ds:schemaRefs/>
</ds:datastoreItem>
</file>

<file path=customXml/itemProps6.xml><?xml version="1.0" encoding="utf-8"?>
<ds:datastoreItem xmlns:ds="http://schemas.openxmlformats.org/officeDocument/2006/customXml" ds:itemID="{14C49579-C0EB-4731-A2B0-F2815C7ACA07}">
  <ds:schemaRefs/>
</ds:datastoreItem>
</file>

<file path=customXml/itemProps7.xml><?xml version="1.0" encoding="utf-8"?>
<ds:datastoreItem xmlns:ds="http://schemas.openxmlformats.org/officeDocument/2006/customXml" ds:itemID="{DAB122A5-0664-49C4-B365-F51E9D7A8ADF}">
  <ds:schemaRefs/>
</ds:datastoreItem>
</file>

<file path=customXml/itemProps8.xml><?xml version="1.0" encoding="utf-8"?>
<ds:datastoreItem xmlns:ds="http://schemas.openxmlformats.org/officeDocument/2006/customXml" ds:itemID="{A642F134-FCBC-4ABB-9D1B-5D4F95D71475}">
  <ds:schemaRefs/>
</ds:datastoreItem>
</file>

<file path=customXml/itemProps9.xml><?xml version="1.0" encoding="utf-8"?>
<ds:datastoreItem xmlns:ds="http://schemas.openxmlformats.org/officeDocument/2006/customXml" ds:itemID="{8846F1A1-BBEF-4126-8F15-E65C94D06E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Debug1</vt:lpstr>
      <vt:lpstr>About</vt:lpstr>
      <vt:lpstr>Desired Result</vt:lpstr>
      <vt:lpstr>Rounds</vt:lpstr>
      <vt:lpstr>Judges</vt:lpstr>
      <vt:lpstr>Contestants</vt:lpstr>
      <vt:lpstr>Judge1</vt:lpstr>
      <vt:lpstr>Judge2</vt:lpstr>
      <vt:lpstr>Judge3</vt:lpstr>
      <vt:lpstr>Judge4</vt:lpstr>
      <vt:lpstr>Judge5</vt:lpstr>
      <vt:lpstr>Judge6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Avichal Singh</cp:lastModifiedBy>
  <cp:revision/>
  <dcterms:created xsi:type="dcterms:W3CDTF">2015-05-14T17:19:16Z</dcterms:created>
  <dcterms:modified xsi:type="dcterms:W3CDTF">2015-11-05T18:43:12Z</dcterms:modified>
</cp:coreProperties>
</file>